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tabRatio="661"/>
  </bookViews>
  <sheets>
    <sheet name="铝成本" sheetId="2" r:id="rId1"/>
    <sheet name="铝计算" sheetId="3" r:id="rId2"/>
    <sheet name="木成本" sheetId="14" r:id="rId3"/>
    <sheet name="华健开模汇总表" sheetId="6" r:id="rId4"/>
    <sheet name="丝吉利娅五金价格" sheetId="12" r:id="rId5"/>
    <sheet name="索宾柯价格" sheetId="13" r:id="rId6"/>
    <sheet name="隔热条价格" sheetId="7" r:id="rId7"/>
    <sheet name="胶条价格" sheetId="8" r:id="rId8"/>
    <sheet name="赛遨价格" sheetId="9" r:id="rId9"/>
    <sheet name="螺丝价格" sheetId="10" r:id="rId10"/>
    <sheet name="木材价格" sheetId="15" r:id="rId11"/>
    <sheet name="其他价格" sheetId="11" r:id="rId12"/>
  </sheets>
  <definedNames>
    <definedName name="_xlnm._FilterDatabase" localSheetId="3" hidden="1">华健开模汇总表!$A$2:$F$399</definedName>
    <definedName name="_xlnm._FilterDatabase" localSheetId="8" hidden="1">赛遨价格!$A$2:$M$55</definedName>
    <definedName name="_xlnm._FilterDatabase" localSheetId="4" hidden="1">丝吉利娅五金价格!$A$2:$D$208</definedName>
    <definedName name="_xlnm.Print_Area" localSheetId="0">铝成本!$A$1:$H$62</definedName>
    <definedName name="_xlnm.Print_Area" localSheetId="2">木成本!$A$1:$H$79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<sst xmlns="http://schemas.openxmlformats.org/spreadsheetml/2006/main" count="2573" uniqueCount="1487">
  <si>
    <t>成本核算表</t>
  </si>
  <si>
    <t>订单编号：</t>
  </si>
  <si>
    <t>成本核算鲁铭85系列1.8壁厚</t>
  </si>
  <si>
    <t>开启扇面积：</t>
  </si>
  <si>
    <t>下单日期：</t>
  </si>
  <si>
    <t>核算日期：</t>
  </si>
  <si>
    <t>销售价格：</t>
  </si>
  <si>
    <t>门窗系列：</t>
  </si>
  <si>
    <t>开启扇周长：</t>
  </si>
  <si>
    <t>门窗数量(樘)：</t>
  </si>
  <si>
    <t>总面积(㎡)：</t>
  </si>
  <si>
    <t>平均面积(㎡)：</t>
  </si>
  <si>
    <t>开启率：</t>
  </si>
  <si>
    <t>玻璃周长：</t>
  </si>
  <si>
    <t xml:space="preserve"> </t>
  </si>
  <si>
    <t>玻璃块数：</t>
  </si>
  <si>
    <t>订单毛利</t>
  </si>
  <si>
    <t>成本汇总</t>
  </si>
  <si>
    <t>安装费：</t>
  </si>
  <si>
    <t>当前毛利：</t>
  </si>
  <si>
    <t>成本合计：</t>
  </si>
  <si>
    <t>铝型材成本：</t>
  </si>
  <si>
    <t>1.4壁厚人工费：</t>
  </si>
  <si>
    <t>10%毛利：</t>
  </si>
  <si>
    <t>每平方成本：</t>
  </si>
  <si>
    <t>型材辅件成本：</t>
  </si>
  <si>
    <t>1.8壁厚人工费：</t>
  </si>
  <si>
    <t>20%毛利：</t>
  </si>
  <si>
    <t>固定成本：</t>
  </si>
  <si>
    <t>隔热条成本：</t>
  </si>
  <si>
    <t>30%毛利：</t>
  </si>
  <si>
    <t>开启成本：</t>
  </si>
  <si>
    <t>胶条成本：</t>
  </si>
  <si>
    <t>40%毛利：</t>
  </si>
  <si>
    <t>固定面积：</t>
  </si>
  <si>
    <t>玻璃成本：</t>
  </si>
  <si>
    <t>50%毛利：</t>
  </si>
  <si>
    <t>开启面积：</t>
  </si>
  <si>
    <t>辅材成本：</t>
  </si>
  <si>
    <t>60%毛利：</t>
  </si>
  <si>
    <t>五金成本：</t>
  </si>
  <si>
    <t>70%毛利：</t>
  </si>
  <si>
    <t>人工安装制作成本：</t>
  </si>
  <si>
    <t>销售+其他成本：</t>
  </si>
  <si>
    <t>铝型材成本</t>
  </si>
  <si>
    <t>型材编号</t>
  </si>
  <si>
    <t>名称</t>
  </si>
  <si>
    <t>使用数量(m)</t>
  </si>
  <si>
    <t>米重(kg/m)</t>
  </si>
  <si>
    <t>总重量(kg)</t>
  </si>
  <si>
    <t>单价(元/kg)</t>
  </si>
  <si>
    <t>价格</t>
  </si>
  <si>
    <t>DY85P0101</t>
  </si>
  <si>
    <t>33框</t>
  </si>
  <si>
    <t>DY85P0201</t>
  </si>
  <si>
    <t>33中挺</t>
  </si>
  <si>
    <t>DY850301</t>
  </si>
  <si>
    <t>内开扇</t>
  </si>
  <si>
    <t>JZ007C</t>
  </si>
  <si>
    <t>30.2平齐压线</t>
  </si>
  <si>
    <t>YX002</t>
  </si>
  <si>
    <t>30.2压线</t>
  </si>
  <si>
    <t>合计：</t>
  </si>
  <si>
    <t>型材辅件成本</t>
  </si>
  <si>
    <t>框角码</t>
  </si>
  <si>
    <t>扇角码大</t>
  </si>
  <si>
    <t>扇角码小</t>
  </si>
  <si>
    <t>DCJMC04</t>
  </si>
  <si>
    <t>中挺连接件内</t>
  </si>
  <si>
    <t>DCJMC03</t>
  </si>
  <si>
    <t>中挺连接件外</t>
  </si>
  <si>
    <t>隔热条成本</t>
  </si>
  <si>
    <t>隔热条编号</t>
  </si>
  <si>
    <t>使用数量/米</t>
  </si>
  <si>
    <t>单价
（元/米）</t>
  </si>
  <si>
    <t>框</t>
  </si>
  <si>
    <t>扇</t>
  </si>
  <si>
    <t>梃</t>
  </si>
  <si>
    <t>拼接</t>
  </si>
  <si>
    <t>合计(米)</t>
  </si>
  <si>
    <t>XQ-Q353-01</t>
  </si>
  <si>
    <t>XQ-3534</t>
  </si>
  <si>
    <t>XQ-Q353-07</t>
  </si>
  <si>
    <t>胶条成本</t>
  </si>
  <si>
    <t>胶条编号</t>
  </si>
  <si>
    <t>胶条名称</t>
  </si>
  <si>
    <t>使用米数</t>
  </si>
  <si>
    <t>单价(元/m)</t>
  </si>
  <si>
    <t>挡水胶条</t>
  </si>
  <si>
    <t>玻璃成本</t>
  </si>
  <si>
    <t>玻璃数量</t>
  </si>
  <si>
    <t>玻璃配置</t>
  </si>
  <si>
    <t>玻璃面积</t>
  </si>
  <si>
    <t>玻璃单价（㎡）</t>
  </si>
  <si>
    <t>5+12+5+12+5（开启）</t>
  </si>
  <si>
    <t>5+12+5+12+5（固定）</t>
  </si>
  <si>
    <t>辅材成本</t>
  </si>
  <si>
    <t>编号</t>
  </si>
  <si>
    <t>规格</t>
  </si>
  <si>
    <t>使用数量</t>
  </si>
  <si>
    <t>单价</t>
  </si>
  <si>
    <t>五金成本</t>
  </si>
  <si>
    <t>五金厂家</t>
  </si>
  <si>
    <t>德国吉鲁</t>
  </si>
  <si>
    <t>内开内倒五金(含执手）</t>
  </si>
  <si>
    <t>制单：</t>
  </si>
  <si>
    <t>核对：</t>
  </si>
  <si>
    <t>审核：</t>
  </si>
  <si>
    <t>批准：</t>
  </si>
  <si>
    <t>型材优化单</t>
  </si>
  <si>
    <t>描述</t>
  </si>
  <si>
    <t>窗型编 号</t>
  </si>
  <si>
    <t>切割长度</t>
  </si>
  <si>
    <t>数量</t>
  </si>
  <si>
    <t>合计数量(m)</t>
  </si>
  <si>
    <t>窗号</t>
  </si>
  <si>
    <t>扇宽</t>
  </si>
  <si>
    <t>扇高</t>
  </si>
  <si>
    <t>开启面积</t>
  </si>
  <si>
    <t>开启周长</t>
  </si>
  <si>
    <t>宽（mm）</t>
  </si>
  <si>
    <t>高（mm）</t>
  </si>
  <si>
    <t>单价(元/㎡)</t>
  </si>
  <si>
    <t>周长</t>
  </si>
  <si>
    <t>MLSC701009内</t>
  </si>
  <si>
    <t>0拼条用做加宽料</t>
  </si>
  <si>
    <t>C1.2</t>
  </si>
  <si>
    <t>C1.1</t>
  </si>
  <si>
    <t>外5GLOW-E+13AR+5GLOW-E+11AR+LOW-E5G内</t>
  </si>
  <si>
    <t>MLSC701009外</t>
  </si>
  <si>
    <t>外5G双银LOW-E+13AR+5G+11AR+(磨砂)5G内</t>
  </si>
  <si>
    <t>MLSC761001</t>
  </si>
  <si>
    <t>窗框</t>
  </si>
  <si>
    <t>C4</t>
  </si>
  <si>
    <t>C3</t>
  </si>
  <si>
    <t>C2</t>
  </si>
  <si>
    <t>MLSC761002</t>
  </si>
  <si>
    <t>窗梃</t>
  </si>
  <si>
    <t>MLSC761005</t>
  </si>
  <si>
    <t>内开窗扇</t>
  </si>
  <si>
    <t>MLKX7024</t>
  </si>
  <si>
    <t>玻璃扣条</t>
  </si>
  <si>
    <t>76-100</t>
  </si>
  <si>
    <t>76-100加高料</t>
  </si>
  <si>
    <t>SD-M-23004377-西安</t>
  </si>
  <si>
    <t>木材成本：</t>
  </si>
  <si>
    <t>人工成本：</t>
  </si>
  <si>
    <t>木材成本</t>
  </si>
  <si>
    <t>木材规格</t>
  </si>
  <si>
    <t>总长度/m</t>
  </si>
  <si>
    <t>立方数</t>
  </si>
  <si>
    <r>
      <rPr>
        <sz val="12"/>
        <color theme="1"/>
        <rFont val="黑体"/>
        <charset val="134"/>
      </rPr>
      <t>单价(元/m</t>
    </r>
    <r>
      <rPr>
        <sz val="12"/>
        <color theme="1"/>
        <rFont val="Malgun Gothic"/>
        <charset val="129"/>
      </rPr>
      <t>³</t>
    </r>
    <r>
      <rPr>
        <sz val="12"/>
        <color theme="1"/>
        <rFont val="黑体"/>
        <charset val="134"/>
      </rPr>
      <t>)</t>
    </r>
  </si>
  <si>
    <t>窗下框</t>
  </si>
  <si>
    <t>68中梃</t>
  </si>
  <si>
    <t>开启扇</t>
  </si>
  <si>
    <t>压线</t>
  </si>
  <si>
    <t>MLBM112001</t>
  </si>
  <si>
    <t>内开框</t>
  </si>
  <si>
    <t>MLBM112008</t>
  </si>
  <si>
    <t>横挺</t>
  </si>
  <si>
    <t>MLBM112003</t>
  </si>
  <si>
    <t>MLBM112002</t>
  </si>
  <si>
    <t>下框下部</t>
  </si>
  <si>
    <t>MLBM112004</t>
  </si>
  <si>
    <t>附框</t>
  </si>
  <si>
    <t>MLBM112005</t>
  </si>
  <si>
    <t>纱扇</t>
  </si>
  <si>
    <t>MLBM112006</t>
  </si>
  <si>
    <t>纱扇压条</t>
  </si>
  <si>
    <t>DKL001</t>
  </si>
  <si>
    <t>达克罗钉套</t>
  </si>
  <si>
    <t>DKL002</t>
  </si>
  <si>
    <t>达克罗钉</t>
  </si>
  <si>
    <t>KM-11</t>
  </si>
  <si>
    <t>拍扣</t>
  </si>
  <si>
    <t>KM-34</t>
  </si>
  <si>
    <t>波外透气件</t>
  </si>
  <si>
    <t>KM-37</t>
  </si>
  <si>
    <t>白色玻璃垫片</t>
  </si>
  <si>
    <t>KM-64</t>
  </si>
  <si>
    <t>工艺孔盖</t>
  </si>
  <si>
    <t>MLJT-10-1</t>
  </si>
  <si>
    <t>112系列框胶条</t>
  </si>
  <si>
    <t>MLJT-13</t>
  </si>
  <si>
    <t>扇密封K3496</t>
  </si>
  <si>
    <t>MLJT-15</t>
  </si>
  <si>
    <t>玻内胶条</t>
  </si>
  <si>
    <t>MLJT-94</t>
  </si>
  <si>
    <t>玻外胶条</t>
  </si>
  <si>
    <t>YB001</t>
  </si>
  <si>
    <t>圆木榫</t>
  </si>
  <si>
    <t>连接片</t>
  </si>
  <si>
    <t>KM-17</t>
  </si>
  <si>
    <t>下排水堵头</t>
  </si>
  <si>
    <t>元/个</t>
  </si>
  <si>
    <t>KM-32</t>
  </si>
  <si>
    <t>45度有缺口组角L/R</t>
  </si>
  <si>
    <t>ML0211201</t>
  </si>
  <si>
    <t>横梃堵头</t>
  </si>
  <si>
    <t>ML0211203</t>
  </si>
  <si>
    <t>铝框组角注胶件</t>
  </si>
  <si>
    <t>ML0211204L</t>
  </si>
  <si>
    <t>铝中梃注胶件L</t>
  </si>
  <si>
    <t>ML0211204R</t>
  </si>
  <si>
    <t>铝中梃注胶件R</t>
  </si>
  <si>
    <t>ML0211205L</t>
  </si>
  <si>
    <t>纱框端头堵头L</t>
  </si>
  <si>
    <t>ML0211205R</t>
  </si>
  <si>
    <t>纱框端头堵头R</t>
  </si>
  <si>
    <t>MLJM7005</t>
  </si>
  <si>
    <t>112铝框角码</t>
  </si>
  <si>
    <t>MLJM7019</t>
  </si>
  <si>
    <t>112纱扇铝角码</t>
  </si>
  <si>
    <t>MLJT-83</t>
  </si>
  <si>
    <t>112固定扣件（框部分）</t>
  </si>
  <si>
    <t>元/米</t>
  </si>
  <si>
    <t>MLJT-84</t>
  </si>
  <si>
    <t>112固定扣件（压条部分）</t>
  </si>
  <si>
    <t>纱窗细网</t>
  </si>
  <si>
    <t>个</t>
  </si>
  <si>
    <t>MACO</t>
  </si>
  <si>
    <t>隐藏式五金（含执手）</t>
  </si>
  <si>
    <t>苏其昭</t>
  </si>
  <si>
    <t>华健铝业开模汇总表</t>
  </si>
  <si>
    <t>序号</t>
  </si>
  <si>
    <t>米重/kg/m</t>
  </si>
  <si>
    <t>模具费</t>
  </si>
  <si>
    <t>备注</t>
  </si>
  <si>
    <t>MLSC701001A</t>
  </si>
  <si>
    <t>边框组件</t>
  </si>
  <si>
    <t>MLSC701001B</t>
  </si>
  <si>
    <t>MLSC701002A</t>
  </si>
  <si>
    <t>中梃组件</t>
  </si>
  <si>
    <t>MLSC701102B</t>
  </si>
  <si>
    <t>MLSC701103A</t>
  </si>
  <si>
    <t>加强中梃组件</t>
  </si>
  <si>
    <t>MLSC701003A</t>
  </si>
  <si>
    <t>MLSC701004A</t>
  </si>
  <si>
    <t>转接料组件</t>
  </si>
  <si>
    <t>MLSC701004B</t>
  </si>
  <si>
    <t>MLSC701005A</t>
  </si>
  <si>
    <t>扇料组件</t>
  </si>
  <si>
    <t>MLSC701015B</t>
  </si>
  <si>
    <t>MLSC701006A</t>
  </si>
  <si>
    <t>MLSC701006B</t>
  </si>
  <si>
    <t>MLSC701016A</t>
  </si>
  <si>
    <t>外开扇组件</t>
  </si>
  <si>
    <t>MLSC701016B</t>
  </si>
  <si>
    <t>MLSC701012A</t>
  </si>
  <si>
    <t>假中梃组件</t>
  </si>
  <si>
    <t>MLSC701012B</t>
  </si>
  <si>
    <t>MLSC701007B</t>
  </si>
  <si>
    <t>拼管组件</t>
  </si>
  <si>
    <t>MLSC651007B</t>
  </si>
  <si>
    <t>MLSC701008A</t>
  </si>
  <si>
    <t>加强拼管组件</t>
  </si>
  <si>
    <t>MLSC651010A</t>
  </si>
  <si>
    <t>90转角组件</t>
  </si>
  <si>
    <t>MLSC701010A</t>
  </si>
  <si>
    <t>MLSC761010A</t>
  </si>
  <si>
    <t>MLSC701010B</t>
  </si>
  <si>
    <t>MLSC701011B</t>
  </si>
  <si>
    <t>135转角组件</t>
  </si>
  <si>
    <t>MLSC651011A</t>
  </si>
  <si>
    <t>MLSC701011A</t>
  </si>
  <si>
    <t>MLSC761011A</t>
  </si>
  <si>
    <t>MLSM702001A</t>
  </si>
  <si>
    <t>框组件</t>
  </si>
  <si>
    <t>MLSM702001B</t>
  </si>
  <si>
    <t>MLSM702002A</t>
  </si>
  <si>
    <t>MLSM702002B</t>
  </si>
  <si>
    <t>MLSM702003A</t>
  </si>
  <si>
    <t>内开扇组件</t>
  </si>
  <si>
    <t>MLSM702003B</t>
  </si>
  <si>
    <t>MLSM702004A</t>
  </si>
  <si>
    <t>MLSM702004B</t>
  </si>
  <si>
    <t>MLSM702005A</t>
  </si>
  <si>
    <t>门槛组件</t>
  </si>
  <si>
    <t>MLSM702005B</t>
  </si>
  <si>
    <t>MLSM702007</t>
  </si>
  <si>
    <t>防尘条</t>
  </si>
  <si>
    <t>MLSM702008</t>
  </si>
  <si>
    <t>MLSC131001A</t>
  </si>
  <si>
    <t>MLSC131001B</t>
  </si>
  <si>
    <t>MLSC131002A</t>
  </si>
  <si>
    <t>MLSC131002B</t>
  </si>
  <si>
    <t>MLSC131003</t>
  </si>
  <si>
    <t>MLKX1314</t>
  </si>
  <si>
    <t>五金槽扣板</t>
  </si>
  <si>
    <t>MLKX1316</t>
  </si>
  <si>
    <t>纱扇扣线</t>
  </si>
  <si>
    <t>MLKX7018</t>
  </si>
  <si>
    <t>扣条</t>
  </si>
  <si>
    <t>MLKX7029</t>
  </si>
  <si>
    <t>MLZJ13001A</t>
  </si>
  <si>
    <t>90转角</t>
  </si>
  <si>
    <t>MLZJ13002A</t>
  </si>
  <si>
    <t>135转角</t>
  </si>
  <si>
    <t>MLLBMJQK01A</t>
  </si>
  <si>
    <t>装饰盖</t>
  </si>
  <si>
    <t>MLLBMJQK01B</t>
  </si>
  <si>
    <t>MLJM7001</t>
  </si>
  <si>
    <t>角码</t>
  </si>
  <si>
    <t>MLJM7002</t>
  </si>
  <si>
    <t>MLJM7003</t>
  </si>
  <si>
    <t>MLJM7004</t>
  </si>
  <si>
    <t>MLJM7006</t>
  </si>
  <si>
    <t>MLJM7015</t>
  </si>
  <si>
    <t>MLJM7016</t>
  </si>
  <si>
    <t>MLJM0022</t>
  </si>
  <si>
    <t>MLSC701009</t>
  </si>
  <si>
    <t>拼条</t>
  </si>
  <si>
    <t>MLSC761009</t>
  </si>
  <si>
    <t>75圆管组件</t>
  </si>
  <si>
    <t>MLSC761019</t>
  </si>
  <si>
    <t>转角组件</t>
  </si>
  <si>
    <t>MLSC761029</t>
  </si>
  <si>
    <t>MLPZ1001A</t>
  </si>
  <si>
    <t>拼框组件</t>
  </si>
  <si>
    <t>MLPZ1002A</t>
  </si>
  <si>
    <t>MLPZ1003</t>
  </si>
  <si>
    <t>MLPZ1004</t>
  </si>
  <si>
    <t>MLPZ1005</t>
  </si>
  <si>
    <t>MLPZ1006</t>
  </si>
  <si>
    <t>MLSC701003X</t>
  </si>
  <si>
    <t>中梃插件</t>
  </si>
  <si>
    <t>PBW55A08004</t>
  </si>
  <si>
    <t>中梃连接件</t>
  </si>
  <si>
    <t>PBW55A08014</t>
  </si>
  <si>
    <t>PBW55A08024</t>
  </si>
  <si>
    <t>MLSCK303</t>
  </si>
  <si>
    <t>纱窗框</t>
  </si>
  <si>
    <t>MLSCK304</t>
  </si>
  <si>
    <t>MLSCK305</t>
  </si>
  <si>
    <t>纱窗扇</t>
  </si>
  <si>
    <t>MLSCK306</t>
  </si>
  <si>
    <t>MLSCK2601</t>
  </si>
  <si>
    <t>MLSCK2602</t>
  </si>
  <si>
    <t>MLSCK2603</t>
  </si>
  <si>
    <t>MLSCK2604</t>
  </si>
  <si>
    <t>纱窗扣线</t>
  </si>
  <si>
    <t>MLYGF001</t>
  </si>
  <si>
    <t>MLYGF002</t>
  </si>
  <si>
    <t>玻璃夹</t>
  </si>
  <si>
    <t>MLYGF003</t>
  </si>
  <si>
    <t>主梁组件</t>
  </si>
  <si>
    <t>MLYGF004</t>
  </si>
  <si>
    <t>立柱组件</t>
  </si>
  <si>
    <t>MLYGF005</t>
  </si>
  <si>
    <t>阳光房附件</t>
  </si>
  <si>
    <t>MLYGF006</t>
  </si>
  <si>
    <t>地轨</t>
  </si>
  <si>
    <t>MLYGF007</t>
  </si>
  <si>
    <t>盖板</t>
  </si>
  <si>
    <t>MLYGF008</t>
  </si>
  <si>
    <t>横梁组件</t>
  </si>
  <si>
    <t>MLYGF009</t>
  </si>
  <si>
    <t>MLYGF010</t>
  </si>
  <si>
    <t>MLYGF011</t>
  </si>
  <si>
    <t>MLYGF012</t>
  </si>
  <si>
    <t>MLYGF013</t>
  </si>
  <si>
    <t>MLYGF014</t>
  </si>
  <si>
    <t>MLYGF015</t>
  </si>
  <si>
    <t>套芯</t>
  </si>
  <si>
    <t>MLYGF016</t>
  </si>
  <si>
    <t>阳光房主梁</t>
  </si>
  <si>
    <t>MLYGF017</t>
  </si>
  <si>
    <t>MLYGF018</t>
  </si>
  <si>
    <t>MLYGF019</t>
  </si>
  <si>
    <t>MLYGF020</t>
  </si>
  <si>
    <t>MLYGF021</t>
  </si>
  <si>
    <t>MLYGF022</t>
  </si>
  <si>
    <t>阳光房组件</t>
  </si>
  <si>
    <t>MLYGF023</t>
  </si>
  <si>
    <t>中柱组件</t>
  </si>
  <si>
    <t>MLYGF024</t>
  </si>
  <si>
    <t>MLYGF025</t>
  </si>
  <si>
    <t>MLYGF026</t>
  </si>
  <si>
    <t>MLYGF027</t>
  </si>
  <si>
    <t>阳光房组合件</t>
  </si>
  <si>
    <t>MLYGF028</t>
  </si>
  <si>
    <t>扣盖</t>
  </si>
  <si>
    <t>MLYGF029</t>
  </si>
  <si>
    <t>MLYGF030</t>
  </si>
  <si>
    <t>MLYGF032</t>
  </si>
  <si>
    <t>压板</t>
  </si>
  <si>
    <t>MLYGF033</t>
  </si>
  <si>
    <t>装饰条</t>
  </si>
  <si>
    <t>MLYGF034A</t>
  </si>
  <si>
    <t>水槽</t>
  </si>
  <si>
    <t>MLYGF034B</t>
  </si>
  <si>
    <t>MLYGF035</t>
  </si>
  <si>
    <t>边梁封边</t>
  </si>
  <si>
    <t>MLYGF036</t>
  </si>
  <si>
    <t>横向装饰盖</t>
  </si>
  <si>
    <t>MLYGF037</t>
  </si>
  <si>
    <t>万能边梁</t>
  </si>
  <si>
    <t>MLYGF037A</t>
  </si>
  <si>
    <t>MLYGF038</t>
  </si>
  <si>
    <t>主梁连接件</t>
  </si>
  <si>
    <t>MLYGF039</t>
  </si>
  <si>
    <t>阳角盖板</t>
  </si>
  <si>
    <t>MLYGF040</t>
  </si>
  <si>
    <t>MLYGF041A</t>
  </si>
  <si>
    <t>主梁附件</t>
  </si>
  <si>
    <t>MLYGF041B</t>
  </si>
  <si>
    <t>MLYGF042</t>
  </si>
  <si>
    <t>封边</t>
  </si>
  <si>
    <t>MC1732</t>
  </si>
  <si>
    <t>扶手</t>
  </si>
  <si>
    <t>MC1731</t>
  </si>
  <si>
    <t>边框</t>
  </si>
  <si>
    <t>MC1730</t>
  </si>
  <si>
    <t>底座</t>
  </si>
  <si>
    <t>MLTC001A</t>
  </si>
  <si>
    <t>天窗扇组件</t>
  </si>
  <si>
    <t>MLTC001B</t>
  </si>
  <si>
    <t>MLTC002A</t>
  </si>
  <si>
    <t>天窗框组件</t>
  </si>
  <si>
    <t>MLTC002B</t>
  </si>
  <si>
    <t>MLJM1503</t>
  </si>
  <si>
    <t>MLSC105001A</t>
  </si>
  <si>
    <t>MLSC105001B</t>
  </si>
  <si>
    <t>MLSC105002A</t>
  </si>
  <si>
    <t>MLSC105003A</t>
  </si>
  <si>
    <t>MLSC105003B</t>
  </si>
  <si>
    <t>MLSC105003C</t>
  </si>
  <si>
    <t>MLSC105003F</t>
  </si>
  <si>
    <t>附件</t>
  </si>
  <si>
    <t>MLSC105004A</t>
  </si>
  <si>
    <t>MLSC105005A</t>
  </si>
  <si>
    <t>MLSC105006A</t>
  </si>
  <si>
    <t>MLSC105006B</t>
  </si>
  <si>
    <t>MLSC105007</t>
  </si>
  <si>
    <t>压条</t>
  </si>
  <si>
    <t>MLSC105008</t>
  </si>
  <si>
    <t>MLSC105010B</t>
  </si>
  <si>
    <t>MLSC105011B</t>
  </si>
  <si>
    <t>MLSC105012</t>
  </si>
  <si>
    <t>万能转角组件</t>
  </si>
  <si>
    <t>MLSC105013</t>
  </si>
  <si>
    <t>转角附件</t>
  </si>
  <si>
    <t>MLSC105014</t>
  </si>
  <si>
    <t>MLSC105015</t>
  </si>
  <si>
    <t>MLSC105016A</t>
  </si>
  <si>
    <t>MLSC105016B</t>
  </si>
  <si>
    <t>MLSC105017A</t>
  </si>
  <si>
    <t>MLSC105018</t>
  </si>
  <si>
    <t>扣线底座</t>
  </si>
  <si>
    <t>MLSC105019</t>
  </si>
  <si>
    <t>固定扣线</t>
  </si>
  <si>
    <t>MLS15001A</t>
  </si>
  <si>
    <t>MLS15001B</t>
  </si>
  <si>
    <t>MLS15001C</t>
  </si>
  <si>
    <t>MLS15002A</t>
  </si>
  <si>
    <t>MLS15002B</t>
  </si>
  <si>
    <t>MLS15003A</t>
  </si>
  <si>
    <t>边扇料</t>
  </si>
  <si>
    <t>MLS15003B</t>
  </si>
  <si>
    <t>MLS15004A</t>
  </si>
  <si>
    <t>中梃</t>
  </si>
  <si>
    <t>MLS15004B</t>
  </si>
  <si>
    <t>MLS15005A</t>
  </si>
  <si>
    <t>假中梃</t>
  </si>
  <si>
    <t>MLS15005B</t>
  </si>
  <si>
    <t>MLS15006</t>
  </si>
  <si>
    <t>下滑轨</t>
  </si>
  <si>
    <t>MLS15007</t>
  </si>
  <si>
    <t>滑轨封盖</t>
  </si>
  <si>
    <t>MLS15008</t>
  </si>
  <si>
    <t>上导轨</t>
  </si>
  <si>
    <t>MLS15009</t>
  </si>
  <si>
    <t>下扣板</t>
  </si>
  <si>
    <t>MLS15010</t>
  </si>
  <si>
    <t>侧扣板</t>
  </si>
  <si>
    <t>MLS15011</t>
  </si>
  <si>
    <t>框锁槽</t>
  </si>
  <si>
    <t>MLS15012</t>
  </si>
  <si>
    <t>边框封盖</t>
  </si>
  <si>
    <t>MLS15013</t>
  </si>
  <si>
    <t>勾企</t>
  </si>
  <si>
    <t>MLS15014</t>
  </si>
  <si>
    <t>纱门框</t>
  </si>
  <si>
    <t>MLS15015</t>
  </si>
  <si>
    <t>纱门扇</t>
  </si>
  <si>
    <t>MLS15016</t>
  </si>
  <si>
    <t>纱门扇中梃</t>
  </si>
  <si>
    <t>MLS15017</t>
  </si>
  <si>
    <t>纱门框锁槽</t>
  </si>
  <si>
    <t>MLS15018</t>
  </si>
  <si>
    <t>纱门滑轨</t>
  </si>
  <si>
    <t>MLS15019</t>
  </si>
  <si>
    <t>纱网压槽</t>
  </si>
  <si>
    <t>MLS15020</t>
  </si>
  <si>
    <t>压槽封盖</t>
  </si>
  <si>
    <t>MLS15021</t>
  </si>
  <si>
    <t>纱扇收口</t>
  </si>
  <si>
    <t>MLS15022</t>
  </si>
  <si>
    <t>纱扇勾企A</t>
  </si>
  <si>
    <t>MLS15023</t>
  </si>
  <si>
    <t>纱扇勾企B</t>
  </si>
  <si>
    <t>MLS15025</t>
  </si>
  <si>
    <t>扇辅助盖板</t>
  </si>
  <si>
    <t>MLS15026</t>
  </si>
  <si>
    <t>固定外扣板</t>
  </si>
  <si>
    <t>MLS15027A</t>
  </si>
  <si>
    <t>固定中梃</t>
  </si>
  <si>
    <t>MLS15027B</t>
  </si>
  <si>
    <t>MLJM15126</t>
  </si>
  <si>
    <t>MLJM0017</t>
  </si>
  <si>
    <t>MLJM0018</t>
  </si>
  <si>
    <t>MLJM0020</t>
  </si>
  <si>
    <t>MLJM15023</t>
  </si>
  <si>
    <t>MLKX2005</t>
  </si>
  <si>
    <t>MLSM882001A</t>
  </si>
  <si>
    <t>MLSM882001B</t>
  </si>
  <si>
    <t>MLSM882002A</t>
  </si>
  <si>
    <t>MLSM882002B</t>
  </si>
  <si>
    <t>MLSM882003A</t>
  </si>
  <si>
    <t>MLSM882003B</t>
  </si>
  <si>
    <t>MLSM882004A</t>
  </si>
  <si>
    <t>MLSM882004B</t>
  </si>
  <si>
    <t>MLSM882005</t>
  </si>
  <si>
    <t>门拉手</t>
  </si>
  <si>
    <t>MLSM882006</t>
  </si>
  <si>
    <t>门封边</t>
  </si>
  <si>
    <t>MLSM882007</t>
  </si>
  <si>
    <t>边附框</t>
  </si>
  <si>
    <t>MLSM882008</t>
  </si>
  <si>
    <t>MLJM1501</t>
  </si>
  <si>
    <t>MLJM1502</t>
  </si>
  <si>
    <t>横柱连接件</t>
  </si>
  <si>
    <t>MLJM1504</t>
  </si>
  <si>
    <t>玻璃拖角</t>
  </si>
  <si>
    <t>MLJM1505</t>
  </si>
  <si>
    <t>连接件</t>
  </si>
  <si>
    <t>MLSM150201A</t>
  </si>
  <si>
    <t>MLSM150201B</t>
  </si>
  <si>
    <t>MLSM150202</t>
  </si>
  <si>
    <t>百叶框</t>
  </si>
  <si>
    <t>MLSM150203</t>
  </si>
  <si>
    <t>百叶片</t>
  </si>
  <si>
    <t>MLSM150204</t>
  </si>
  <si>
    <t>百叶</t>
  </si>
  <si>
    <t>MLSM150205</t>
  </si>
  <si>
    <t>立柱</t>
  </si>
  <si>
    <t>MLSM150206</t>
  </si>
  <si>
    <t>横柱</t>
  </si>
  <si>
    <t>MLSM150207</t>
  </si>
  <si>
    <t>边横柱</t>
  </si>
  <si>
    <t>MLSM150209</t>
  </si>
  <si>
    <t>MLSM150210</t>
  </si>
  <si>
    <t>MLSM150211</t>
  </si>
  <si>
    <t>MLSM150212</t>
  </si>
  <si>
    <t>MLSM150213</t>
  </si>
  <si>
    <t>MLJM8802</t>
  </si>
  <si>
    <t>框料</t>
  </si>
  <si>
    <t>下框</t>
  </si>
  <si>
    <t>窗扇</t>
  </si>
  <si>
    <t>纱扇扣条</t>
  </si>
  <si>
    <t>MLBM112007</t>
  </si>
  <si>
    <t>横梃</t>
  </si>
  <si>
    <t>竖梃</t>
  </si>
  <si>
    <t>MLBM112009</t>
  </si>
  <si>
    <t>加强竖梃</t>
  </si>
  <si>
    <t>MLBM112010</t>
  </si>
  <si>
    <t>加强横梃</t>
  </si>
  <si>
    <t>MLJM0019</t>
  </si>
  <si>
    <t>MLHJ013</t>
  </si>
  <si>
    <t>锁条</t>
  </si>
  <si>
    <t>MLJM0021</t>
  </si>
  <si>
    <t>GY1207</t>
  </si>
  <si>
    <t>合页</t>
  </si>
  <si>
    <t>GY1206</t>
  </si>
  <si>
    <t>MLSC118001A</t>
  </si>
  <si>
    <t>MLSC118001B</t>
  </si>
  <si>
    <t>MLSC118002</t>
  </si>
  <si>
    <t>转换框</t>
  </si>
  <si>
    <t>MLSC118003</t>
  </si>
  <si>
    <t>固定转框</t>
  </si>
  <si>
    <t>MLSC118004A</t>
  </si>
  <si>
    <t>MLSC118004B</t>
  </si>
  <si>
    <t>MLSC118005A</t>
  </si>
  <si>
    <t>MLSC118005B</t>
  </si>
  <si>
    <t>MLSC118006</t>
  </si>
  <si>
    <t>MLSC118007</t>
  </si>
  <si>
    <t>MLSC118008</t>
  </si>
  <si>
    <t>扇扣条</t>
  </si>
  <si>
    <t>MLSC118009</t>
  </si>
  <si>
    <t>MLSC118015A</t>
  </si>
  <si>
    <t>MLSC118016A</t>
  </si>
  <si>
    <t>MLSC118017</t>
  </si>
  <si>
    <t>MLJM11801</t>
  </si>
  <si>
    <t>MLJM11802</t>
  </si>
  <si>
    <t>MLJM0023</t>
  </si>
  <si>
    <t>MLJM007G</t>
  </si>
  <si>
    <t>MLSC118010</t>
  </si>
  <si>
    <t>MLSC118011</t>
  </si>
  <si>
    <t>MLSC881001A</t>
  </si>
  <si>
    <t>MLSC881002A</t>
  </si>
  <si>
    <t>MLSC881003A</t>
  </si>
  <si>
    <t>MLSC881004A</t>
  </si>
  <si>
    <t>MLSC881005A</t>
  </si>
  <si>
    <t>MLSC881006</t>
  </si>
  <si>
    <t>纱框</t>
  </si>
  <si>
    <t>MLSC881007</t>
  </si>
  <si>
    <t>纱扇料</t>
  </si>
  <si>
    <t>MLSC881008</t>
  </si>
  <si>
    <t>MLSC881009B</t>
  </si>
  <si>
    <t>90度转角组件</t>
  </si>
  <si>
    <t>MLSC881010A</t>
  </si>
  <si>
    <t>微通风扇</t>
  </si>
  <si>
    <t>MLSC881010B</t>
  </si>
  <si>
    <t>MLSC881011A</t>
  </si>
  <si>
    <t>MLSC881011B</t>
  </si>
  <si>
    <t>MLSC881012</t>
  </si>
  <si>
    <t>MLSC881013</t>
  </si>
  <si>
    <t>MLKX8830</t>
  </si>
  <si>
    <t>MLKX8831</t>
  </si>
  <si>
    <t>MLJM8801</t>
  </si>
  <si>
    <t>MLKX8809</t>
  </si>
  <si>
    <t>MLLBM82-MK01</t>
  </si>
  <si>
    <t>MLLBM82-MK02A</t>
  </si>
  <si>
    <t>MLLBM82-MK02B</t>
  </si>
  <si>
    <t>MLBM85001</t>
  </si>
  <si>
    <t>MLBM85002</t>
  </si>
  <si>
    <t>MLLBM03301G</t>
  </si>
  <si>
    <t>门踏板</t>
  </si>
  <si>
    <t>MLSC85001A</t>
  </si>
  <si>
    <t>MLSC85001B</t>
  </si>
  <si>
    <t>MLSC85011B</t>
  </si>
  <si>
    <t>MLSC85002A</t>
  </si>
  <si>
    <t>MLSC85002B</t>
  </si>
  <si>
    <t>MLSC85012A</t>
  </si>
  <si>
    <t>MLSC85012B</t>
  </si>
  <si>
    <t>MLSC85003A</t>
  </si>
  <si>
    <t>MLSC85003B</t>
  </si>
  <si>
    <t>MLSC85006</t>
  </si>
  <si>
    <t>MLSC85007</t>
  </si>
  <si>
    <t>MLSC85008</t>
  </si>
  <si>
    <t>下滑车连杆</t>
  </si>
  <si>
    <t>MLSC85013</t>
  </si>
  <si>
    <t>固定扇</t>
  </si>
  <si>
    <t>MLSC85016</t>
  </si>
  <si>
    <t>框扣条</t>
  </si>
  <si>
    <t>MLSC85017</t>
  </si>
  <si>
    <t>MLSC85018</t>
  </si>
  <si>
    <t>上摆臂连杆</t>
  </si>
  <si>
    <t>MLSC85026</t>
  </si>
  <si>
    <t>框梃扣线</t>
  </si>
  <si>
    <t>MLSC851009B</t>
  </si>
  <si>
    <t>拼接料</t>
  </si>
  <si>
    <t>MLSC851019A</t>
  </si>
  <si>
    <t>拼管</t>
  </si>
  <si>
    <t>MLSC851019B</t>
  </si>
  <si>
    <t>MLSC851029A</t>
  </si>
  <si>
    <t>MLSC851029B</t>
  </si>
  <si>
    <t>MLSC851039</t>
  </si>
  <si>
    <t>转角封边</t>
  </si>
  <si>
    <t>MLSC851039A</t>
  </si>
  <si>
    <t>MLSC851049A</t>
  </si>
  <si>
    <t>MLSC851059</t>
  </si>
  <si>
    <t>MLJM8501</t>
  </si>
  <si>
    <t>MLSC701001X</t>
  </si>
  <si>
    <t>MLSC701002X</t>
  </si>
  <si>
    <t>MLSC701015G</t>
  </si>
  <si>
    <t>扇料</t>
  </si>
  <si>
    <t>MLSC701015R</t>
  </si>
  <si>
    <t>MLKX7018-1</t>
  </si>
  <si>
    <t>MLKX7024-1</t>
  </si>
  <si>
    <t>MLKX7018-2</t>
  </si>
  <si>
    <t>MLKX7024-2</t>
  </si>
  <si>
    <t>MLS15027</t>
  </si>
  <si>
    <t>装饰板</t>
  </si>
  <si>
    <t>MLJM8502</t>
  </si>
  <si>
    <t>DC-GR6309A</t>
  </si>
  <si>
    <t>JM7.7</t>
  </si>
  <si>
    <t>MLJM7007</t>
  </si>
  <si>
    <t>MLSC105009</t>
  </si>
  <si>
    <t>压条组件</t>
  </si>
  <si>
    <t>MLLBMJQK02A</t>
  </si>
  <si>
    <t>60加强腔</t>
  </si>
  <si>
    <t>未确认开</t>
  </si>
  <si>
    <t>MLLBM001</t>
  </si>
  <si>
    <t>MLLBM002</t>
  </si>
  <si>
    <t>MLLBM003</t>
  </si>
  <si>
    <t>MLLBM004</t>
  </si>
  <si>
    <t>下框1</t>
  </si>
  <si>
    <t>MLLBM005</t>
  </si>
  <si>
    <t>下框2</t>
  </si>
  <si>
    <t>MLLBM006</t>
  </si>
  <si>
    <t>MLLBM007</t>
  </si>
  <si>
    <t>MLLBM008</t>
  </si>
  <si>
    <t>门扇</t>
  </si>
  <si>
    <t>MLLBM010</t>
  </si>
  <si>
    <t>门扇梃</t>
  </si>
  <si>
    <t>MLLBM012</t>
  </si>
  <si>
    <t>外开门扇</t>
  </si>
  <si>
    <t>MLLBM013</t>
  </si>
  <si>
    <t>外开门框</t>
  </si>
  <si>
    <t>MLLBM014</t>
  </si>
  <si>
    <t>披水</t>
  </si>
  <si>
    <t>MLLBM015</t>
  </si>
  <si>
    <t>MLLBM016</t>
  </si>
  <si>
    <t>MLLBM017</t>
  </si>
  <si>
    <t>外开假中梃</t>
  </si>
  <si>
    <t>MLLBM018</t>
  </si>
  <si>
    <t>百叶假中梃</t>
  </si>
  <si>
    <t>MLLBM019</t>
  </si>
  <si>
    <t>MLLBM020</t>
  </si>
  <si>
    <t>百叶扇铝</t>
  </si>
  <si>
    <t>MLLBM021</t>
  </si>
  <si>
    <t>MLLBM022</t>
  </si>
  <si>
    <t>MLLBM023</t>
  </si>
  <si>
    <t>固定框</t>
  </si>
  <si>
    <t>MLLBM024</t>
  </si>
  <si>
    <t>固定上框</t>
  </si>
  <si>
    <t>MLLBM025</t>
  </si>
  <si>
    <t>固定封边</t>
  </si>
  <si>
    <t>MLLBM026</t>
  </si>
  <si>
    <t>MLLBM027</t>
  </si>
  <si>
    <t>侧扇</t>
  </si>
  <si>
    <t>MLLBM028</t>
  </si>
  <si>
    <t>下扇</t>
  </si>
  <si>
    <t>MLLBM029</t>
  </si>
  <si>
    <t>MLLBM030</t>
  </si>
  <si>
    <t>MLLBM031</t>
  </si>
  <si>
    <t>导轨</t>
  </si>
  <si>
    <t>MLLBM032</t>
  </si>
  <si>
    <t>滑轨</t>
  </si>
  <si>
    <t>MLLBM034</t>
  </si>
  <si>
    <t>25拼接</t>
  </si>
  <si>
    <t>MLLBM035</t>
  </si>
  <si>
    <t>MLLBM036</t>
  </si>
  <si>
    <t>MLLBM037</t>
  </si>
  <si>
    <t>MLLBM039</t>
  </si>
  <si>
    <t>MLLBM040</t>
  </si>
  <si>
    <t>MLLBM041</t>
  </si>
  <si>
    <t>MLLBM042</t>
  </si>
  <si>
    <t>门扇封边</t>
  </si>
  <si>
    <t>MLLBM043</t>
  </si>
  <si>
    <t>MLLBM064</t>
  </si>
  <si>
    <t>MLLBM066</t>
  </si>
  <si>
    <t>MLLBM067</t>
  </si>
  <si>
    <t>横中梃</t>
  </si>
  <si>
    <t>MLLBM068</t>
  </si>
  <si>
    <t>MLZCYGF12</t>
  </si>
  <si>
    <t>排水槽</t>
  </si>
  <si>
    <t>MLZCYGF11</t>
  </si>
  <si>
    <t>斜屋顶排水槽挂件</t>
  </si>
  <si>
    <t>MLZCYGF10</t>
  </si>
  <si>
    <t>斜梁纵向扣板底座-b</t>
  </si>
  <si>
    <t>MLZCYGF09</t>
  </si>
  <si>
    <t>MLZCYGF08</t>
  </si>
  <si>
    <t>MLZCYGF07</t>
  </si>
  <si>
    <t>下排水挡边</t>
  </si>
  <si>
    <t>MLZCYGF06</t>
  </si>
  <si>
    <t>斜屋顶玻璃压板</t>
  </si>
  <si>
    <t>MLZCYGF05</t>
  </si>
  <si>
    <t>90转角铝扣边</t>
  </si>
  <si>
    <t>MLZCYGF04</t>
  </si>
  <si>
    <t>斜屋顶挡边-B</t>
  </si>
  <si>
    <t>MLZCYGF03</t>
  </si>
  <si>
    <t>斜屋顶挡边-A</t>
  </si>
  <si>
    <t>MLZCYGF02</t>
  </si>
  <si>
    <t>斜梁两侧封边固定件</t>
  </si>
  <si>
    <t>MLZCYGF01</t>
  </si>
  <si>
    <t>斜梁侧封边</t>
  </si>
  <si>
    <t>MLZCYGF16</t>
  </si>
  <si>
    <t>MLZCYGF21</t>
  </si>
  <si>
    <t>下排水转角连接件</t>
  </si>
  <si>
    <t>MLZCYGF22</t>
  </si>
  <si>
    <t>MLZCYGF23</t>
  </si>
  <si>
    <t>MLZCYGF24</t>
  </si>
  <si>
    <t>斜尾面封边连接件</t>
  </si>
  <si>
    <t>MLZCYGF25</t>
  </si>
  <si>
    <t>推拉门封边</t>
  </si>
  <si>
    <t>MLZCYGF26</t>
  </si>
  <si>
    <t>圆管</t>
  </si>
  <si>
    <t>MLZCYGF27</t>
  </si>
  <si>
    <t>YGF-FJ-011</t>
  </si>
  <si>
    <t>提升推拉门踏板</t>
  </si>
  <si>
    <t>YGF-FJ-013</t>
  </si>
  <si>
    <t>L型折弯铝</t>
  </si>
  <si>
    <t>物料编号</t>
  </si>
  <si>
    <t>物料名称</t>
  </si>
  <si>
    <t xml:space="preserve">23年供货单价 </t>
  </si>
  <si>
    <t>五金编号</t>
  </si>
  <si>
    <t>五金名称</t>
  </si>
  <si>
    <t>总价</t>
  </si>
  <si>
    <t>MMBS8191-100022</t>
  </si>
  <si>
    <t>BS 隐藏式 DK 右 GR.1S TS B1/K10</t>
  </si>
  <si>
    <t>MMGI8020-100050</t>
  </si>
  <si>
    <t>埋入式传动器 FBS KSTRIAL/RR TS B1/50</t>
  </si>
  <si>
    <t>助升块（扇）RAL7001　K200</t>
  </si>
  <si>
    <t>LM4200DK内倾锁杆 K200</t>
  </si>
  <si>
    <t>幕墙角传动器VSO TS K50</t>
  </si>
  <si>
    <t>LM内倾锁座  K200</t>
  </si>
  <si>
    <t>LM锁座 E TS K200</t>
  </si>
  <si>
    <t>LM锁座 TS B20/400</t>
  </si>
  <si>
    <t>MMBS8192-100022</t>
  </si>
  <si>
    <t>BS 隐藏式 DK 左 GR.1S TS B1/K10</t>
  </si>
  <si>
    <t>MCSX0010-100070</t>
  </si>
  <si>
    <t>连接器 ALU TS   B50/K300</t>
  </si>
  <si>
    <t>MMMV8170-100030</t>
  </si>
  <si>
    <t>中间锁 ALU VS/BS AXXENT ST AV TS  B1/20</t>
  </si>
  <si>
    <t>MMBS0060-504020</t>
  </si>
  <si>
    <t>LM2200 合页侧 白色 RAL9016 K10</t>
  </si>
  <si>
    <t>MMBS0060-523020</t>
  </si>
  <si>
    <t>LM2200 合页侧 黑色RAL9005 B1/10</t>
  </si>
  <si>
    <t>MMBS0060-533020</t>
  </si>
  <si>
    <t>LM2200 合页侧 棕色 B1/10</t>
  </si>
  <si>
    <t>MMBS0060-5K7020Z</t>
  </si>
  <si>
    <t>LM2200 合页侧 银色 AJW009D B1/10</t>
  </si>
  <si>
    <t>NMBS6010-535020</t>
  </si>
  <si>
    <t>LM2200合页侧 暗钛色 B1/10</t>
  </si>
  <si>
    <t>MSKK0010-000030</t>
  </si>
  <si>
    <t>斜拉杆 ALU 2200/5100 GR.1 K20</t>
  </si>
  <si>
    <t>MSKK0210-000030</t>
  </si>
  <si>
    <t>斜拉杆 ALU 2200/5100 GR.2 K20</t>
  </si>
  <si>
    <t>先平开锁块 DKB TS K200</t>
  </si>
  <si>
    <t>中间锁LM4200-DK  B1/20</t>
  </si>
  <si>
    <t>MMBS0220-504020</t>
  </si>
  <si>
    <t>合页侧 ALU5200 BD3.5MM 白RAL9016 B1/10</t>
  </si>
  <si>
    <t>MMBS0220-523020</t>
  </si>
  <si>
    <t>合页侧 ALU5200 BD3.5MM 黑 RAL9005 B1/10</t>
  </si>
  <si>
    <t>MMBS8220-5K7020</t>
  </si>
  <si>
    <t>合页侧 ALU5200 BD3.5MM 银色</t>
  </si>
  <si>
    <t>MMBS8220-533020</t>
  </si>
  <si>
    <t>合页侧 ALU5200 BD3.5MM 棕色</t>
  </si>
  <si>
    <t>MMBS8220-535020</t>
  </si>
  <si>
    <t>合页侧 ALU5200 BD3.5MM 暗钛色</t>
  </si>
  <si>
    <t>MSKK0290-000030</t>
  </si>
  <si>
    <t>ALU斜拉杆 4200/5200 GR.1 K20</t>
  </si>
  <si>
    <t>MSKK0300-000031</t>
  </si>
  <si>
    <t>斜拉杆 ALU 4200/5200 GR.2 K20</t>
  </si>
  <si>
    <t>MMEU0030-100050</t>
  </si>
  <si>
    <t>角传动器 VSO TS K50</t>
  </si>
  <si>
    <t>LM4200/5200附件包  90/130KG 附件包 B20/C400</t>
  </si>
  <si>
    <t>CAFA8130-000060</t>
  </si>
  <si>
    <t>欧式风撑 HE-3-10' 304 K60</t>
  </si>
  <si>
    <t>CAFA8220-000530</t>
  </si>
  <si>
    <t>欧式风撑 HE-3-14' 304 K60</t>
  </si>
  <si>
    <t>MMBS0281-100021</t>
  </si>
  <si>
    <t>隐藏合页侧 ALU DK GR1 A0004 右 TS B1/10</t>
  </si>
  <si>
    <t>MMBS0282-100021</t>
  </si>
  <si>
    <t>隐藏合页侧 ALU DK GR1 A0004 左 TS B1/10</t>
  </si>
  <si>
    <t>MMBS0311-100021</t>
  </si>
  <si>
    <t>隐藏合页侧 ALU DK GR2 A0004 右 TS B1/10</t>
  </si>
  <si>
    <t>MMBS0312-100021</t>
  </si>
  <si>
    <t>隐藏合页侧 ALU DK  GR2 A0004 左 TS B1/10</t>
  </si>
  <si>
    <t>MMVS8020-100030</t>
  </si>
  <si>
    <t>ALU-DK 埋入式传动器 锁紧侧 TS B1/K20</t>
  </si>
  <si>
    <t>MMMV8180-100030</t>
  </si>
  <si>
    <t>隐藏式PLUS中间锁 ALU VS/BS ST AV TS  B1/20</t>
  </si>
  <si>
    <t>MZBS0130-000030</t>
  </si>
  <si>
    <t>附件 ALU AXX+ &gt;100KG TS B20</t>
  </si>
  <si>
    <t>MSBR0120-100050</t>
  </si>
  <si>
    <t>欧式风撑 ALU 长 TS B1/50</t>
  </si>
  <si>
    <t>MSBR0150-100050</t>
  </si>
  <si>
    <t>风撑 ALU 隐藏式 KZ TS B1/50</t>
  </si>
  <si>
    <t>LM中间锁LM-D VS-BS TS B1/20</t>
  </si>
  <si>
    <t>LM滑块 TS K200</t>
  </si>
  <si>
    <t>HS门槛挡块 B1</t>
  </si>
  <si>
    <t>锁闭侧 LM4200-DS A0109 TS B1/20</t>
  </si>
  <si>
    <t>助升块（框）TBT RAL9005 K200</t>
  </si>
  <si>
    <t>HS150 连杆 GR. 335 K10</t>
  </si>
  <si>
    <t>单头锁座（长）</t>
  </si>
  <si>
    <t>防撞垫 HS-KF RAL9005 PC1</t>
  </si>
  <si>
    <t>锁芯盖板 外 SI-LINE 白RAL9003 K200</t>
  </si>
  <si>
    <t>锁芯盖板 外 SI-LINE 棕RAL8019 K200</t>
  </si>
  <si>
    <t>锁芯盖板 内 SI-LINE 白RAL9016 K200</t>
  </si>
  <si>
    <t>锁芯盖板 内 SI-LINE 棕RAL8019 K200</t>
  </si>
  <si>
    <t>307533Z</t>
  </si>
  <si>
    <t>HS连接杆 GR.150 TS K10</t>
  </si>
  <si>
    <t>307724Z</t>
  </si>
  <si>
    <t>HS连接杆 GR.200 TS K10</t>
  </si>
  <si>
    <t>307748Z</t>
  </si>
  <si>
    <t>HS连接杆 GR.250 TS K10</t>
  </si>
  <si>
    <t>393883-001</t>
  </si>
  <si>
    <t>方轴 10X10X100 HS300执手 电镀件</t>
  </si>
  <si>
    <t>393885-001</t>
  </si>
  <si>
    <t>方轴 10X10X168 HS300执手 电镀件</t>
  </si>
  <si>
    <t>CAFA8070-000560</t>
  </si>
  <si>
    <t>铝合金窗用风撑 8寸 HH12-08 带卡槽 304</t>
  </si>
  <si>
    <t>CAFA8080-000560</t>
  </si>
  <si>
    <t>铝合金窗用风撑 10寸 HH12-10 带卡槽 304</t>
  </si>
  <si>
    <t>CAFA8090-000560</t>
  </si>
  <si>
    <t>铝合金窗用风撑 12寸 HH12-12 带卡槽 304</t>
  </si>
  <si>
    <t>CAFA8100-000560</t>
  </si>
  <si>
    <t>铝合金窗用风撑 14寸 HH12-14 带卡槽 304</t>
  </si>
  <si>
    <t>CHGD0010-504030</t>
  </si>
  <si>
    <t>执手 直柄 ALU 外开 白 RAL9016 K20</t>
  </si>
  <si>
    <t>CHGD0010-523030</t>
  </si>
  <si>
    <t>执手 直柄 ALU 外开 黑 RAL9005 K20</t>
  </si>
  <si>
    <t>CHGD0010-533030</t>
  </si>
  <si>
    <t>执手 直柄 ALU 外开 SI棕 K20</t>
  </si>
  <si>
    <t>CHGD0010-535030</t>
  </si>
  <si>
    <t>执手 直柄 ALU 外开 暗钛 K20</t>
  </si>
  <si>
    <t>CHGD0010-5K7030</t>
  </si>
  <si>
    <t>执手 直柄 ALU 外开 银 AJW009D K20</t>
  </si>
  <si>
    <t>CSHD8500-000110</t>
  </si>
  <si>
    <t>A系列10寸平开重型铰链 K2 对</t>
  </si>
  <si>
    <t>CSHD8510-000110</t>
  </si>
  <si>
    <t>A系列12寸平开重型铰链 K2 对</t>
  </si>
  <si>
    <t>CSHD8520-000110</t>
  </si>
  <si>
    <t>A系列14寸平开重型铰链 K2 对</t>
  </si>
  <si>
    <t>CSHD8530-000110</t>
  </si>
  <si>
    <t>A系列16寸平开重型铰链 K2 对</t>
  </si>
  <si>
    <t>CSHD8540-000110</t>
  </si>
  <si>
    <t>A系列18寸平开重型铰链 K2 对</t>
  </si>
  <si>
    <t>CSHD8550-000110</t>
  </si>
  <si>
    <t>A系列20寸平开重型铰链 K2 对</t>
  </si>
  <si>
    <t>CSHD8570-000110</t>
  </si>
  <si>
    <t>A系列24寸平开重型铰链 K2 对</t>
  </si>
  <si>
    <t>CSHD8580-000110</t>
  </si>
  <si>
    <t>A系列10寸悬开重型铰链 K2 对</t>
  </si>
  <si>
    <t>CSHD8590-000110</t>
  </si>
  <si>
    <t>A系列12寸悬开重型铰链 K2 对</t>
  </si>
  <si>
    <t>CSHD8600-000110</t>
  </si>
  <si>
    <t>A系列14寸悬开重型铰链 K2 对</t>
  </si>
  <si>
    <t>CSHD8610-000110</t>
  </si>
  <si>
    <t>A系列16寸悬开重型铰链 K2 对</t>
  </si>
  <si>
    <t>CSHD8620-000110</t>
  </si>
  <si>
    <t>A系列18寸悬开重型铰链 K2 对</t>
  </si>
  <si>
    <t>CSHD8630-000110</t>
  </si>
  <si>
    <t>A系列20寸悬开重型铰链 K2 对</t>
  </si>
  <si>
    <t>CSHD8650-000110</t>
  </si>
  <si>
    <t>A系列24寸悬开重型铰链 K2 对</t>
  </si>
  <si>
    <t>DHGT0010-023020</t>
  </si>
  <si>
    <t>双面门执手 92mm芯轴距 黑RAL9005 TIEFSCHWARZ K10</t>
  </si>
  <si>
    <t>DVTS0010-100010</t>
  </si>
  <si>
    <t>铝合金多点锁体(含锁片) 92MM/35 TS K1</t>
  </si>
  <si>
    <t>MCDB0010-504050</t>
  </si>
  <si>
    <t>合页 ALU-D60 A2  白色 RAL9016 B1/60</t>
  </si>
  <si>
    <t>MCDB0010-523050</t>
  </si>
  <si>
    <t>合页 ALU-D60 A2 黑 B1/60</t>
  </si>
  <si>
    <t>MCDB0010-533050</t>
  </si>
  <si>
    <t>合页 ALU-D60 A2 SI棕 B1/60</t>
  </si>
  <si>
    <t>MCDB0010-535050</t>
  </si>
  <si>
    <t>合页 ALU-D60 A2 暗钛 B1/60</t>
  </si>
  <si>
    <t>MCDB0010-5K7050</t>
  </si>
  <si>
    <t>合页 ALU-D60 A2 银 B1/60</t>
  </si>
  <si>
    <t>MCDB0030-523050</t>
  </si>
  <si>
    <t>合页 ALU-D80 304不锈钢夹片  黑 RAL9005 B1/200</t>
  </si>
  <si>
    <t>MCDB0030-535050</t>
  </si>
  <si>
    <t>合页 ALU-D80 304不锈钢夹片  暗钛色 B1/200</t>
  </si>
  <si>
    <t>MCDB0030-5K7050</t>
  </si>
  <si>
    <t>合页 ALU-D80 304不锈钢夹片  银 AJW009D B1/200</t>
  </si>
  <si>
    <t xml:space="preserve"> MCDB0030-504050</t>
  </si>
  <si>
    <t>LM80KG合页  白色</t>
  </si>
  <si>
    <t>MCDB0030-533050</t>
  </si>
  <si>
    <t>LM80KG合页  棕色</t>
  </si>
  <si>
    <t>MCEU0010-100050</t>
  </si>
  <si>
    <t>角传动器 ALU TS B1/K60</t>
  </si>
  <si>
    <t>MFSN8050-100200</t>
  </si>
  <si>
    <t>快装锁点 TS B100/K200</t>
  </si>
  <si>
    <t>MGIL8010-100020</t>
  </si>
  <si>
    <t>C 传动盒 ALU-30 带锁(锁芯距201mm)</t>
  </si>
  <si>
    <t>MGIL8020-100020</t>
  </si>
  <si>
    <t>C 传动盒 ALU-35 带锁(锁芯距201mm) DK K10</t>
  </si>
  <si>
    <t>MGIL8030-100020</t>
  </si>
  <si>
    <t>C 传动盒 ALU-40 带锁(锁芯距201mm)</t>
  </si>
  <si>
    <t>MMBS8230-100030</t>
  </si>
  <si>
    <t>ALU BS 隐藏 D 180° 轻型 B1/K20</t>
  </si>
  <si>
    <t>MMBS8110-100020</t>
  </si>
  <si>
    <t>合页侧 隐藏 D TS B1/K10</t>
  </si>
  <si>
    <t>合页侧 ALU5200 BD3.5MM 暗钛色 B1/10</t>
  </si>
  <si>
    <t>合页侧 ALU5200 BD3.5MM AJW009D银色 B1/10</t>
  </si>
  <si>
    <t>MMGI8180-100050</t>
  </si>
  <si>
    <t>埋入式传动器 TRIAL 14.5MM TS B1/50</t>
  </si>
  <si>
    <t>MMVS0490-100020</t>
  </si>
  <si>
    <t>锁紧侧 ALU-DS/K A0004 TS B1/10</t>
  </si>
  <si>
    <t>MSKD0010-100060</t>
  </si>
  <si>
    <t>上拉杆 ALU 2200/5100/5200 D TS B5/100</t>
  </si>
  <si>
    <t>MZBS0040-000030</t>
  </si>
  <si>
    <t>上拉杆附件 ALU 2200/5100 B1/20</t>
  </si>
  <si>
    <t>NBTB0670-004530</t>
  </si>
  <si>
    <t>ALU120 夹持式门合页 白 RAL9016 B1/60</t>
  </si>
  <si>
    <t>NBTB0670-011530</t>
  </si>
  <si>
    <t>ALU120 夹持式门合页 SI-棕 K60</t>
  </si>
  <si>
    <t>NBTB0670-023530</t>
  </si>
  <si>
    <t>ALU120 夹持式门合页 黑 RAL9005 B1/60</t>
  </si>
  <si>
    <t>NBTB0670-035530</t>
  </si>
  <si>
    <t>ALU120 夹持式门合页 暗钛 K60</t>
  </si>
  <si>
    <t>NBTB0670-0K7530</t>
  </si>
  <si>
    <t>ALU120 夹持式门合页 银 AJW009D  K60</t>
  </si>
  <si>
    <t>NDNA0120-000010</t>
  </si>
  <si>
    <t>不锈钢螺钉M5*12内六角圆柱头</t>
  </si>
  <si>
    <t>NDNA0450-100010</t>
  </si>
  <si>
    <t>竹节沉头螺钉 M5X100</t>
  </si>
  <si>
    <t>NFKL0010-000010</t>
  </si>
  <si>
    <t>T型件(311172)  30mm LM DA</t>
  </si>
  <si>
    <t>NGIL0050-000021</t>
  </si>
  <si>
    <t>C 传动盒 LM-35 带锁(锁芯距145mm) K10</t>
  </si>
  <si>
    <t>NGIL0020-000021</t>
  </si>
  <si>
    <t>30/C传动盒 K10</t>
  </si>
  <si>
    <t>NGIL0030-000021</t>
  </si>
  <si>
    <t xml:space="preserve">30-PZ/C分体传动盒(锁心距145mm) </t>
  </si>
  <si>
    <t>NGIL0040-000021</t>
  </si>
  <si>
    <t>35/C传动盒 K10</t>
  </si>
  <si>
    <t>NGIL0060-000021</t>
  </si>
  <si>
    <t>40/C传动盒 K10</t>
  </si>
  <si>
    <t>NGIL0070-000021</t>
  </si>
  <si>
    <t>40-PZ/C分体传动盒(锁心距145mm)</t>
  </si>
  <si>
    <t>NGKG0020-100020</t>
  </si>
  <si>
    <t>LM  22.5mm中心距 DG 双向传动器 TS K10</t>
  </si>
  <si>
    <t>NGKG0030-100020</t>
  </si>
  <si>
    <t>LM  30mm中心距 DG 双向传动器 TS K10</t>
  </si>
  <si>
    <t>NHHB0050-004010</t>
  </si>
  <si>
    <t>执手 SI-LINE HS300 白 RAL9016 K1</t>
  </si>
  <si>
    <t>NHHB0050-023010</t>
  </si>
  <si>
    <t>执手 SI-LINE HS300 黑 RAL9005 K1</t>
  </si>
  <si>
    <t>NHHB0050-035010</t>
  </si>
  <si>
    <t>执手 SI-LINE HS300 暗钛 K1</t>
  </si>
  <si>
    <t>NHHB0050-0K7010</t>
  </si>
  <si>
    <t>执手 SI-LINE HS300 银 AZ AJW009D K1</t>
  </si>
  <si>
    <t>NHHB0050-033010</t>
  </si>
  <si>
    <t>执手 SI-LINE HS300 棕色</t>
  </si>
  <si>
    <t>NHHB0060-023010</t>
  </si>
  <si>
    <t>执手 SI-LINE HS300 内 黑 RAL9005 K1</t>
  </si>
  <si>
    <t>NHHB0060-035010</t>
  </si>
  <si>
    <t>执手 SI-LINE HS300 内 暗钛 K1</t>
  </si>
  <si>
    <t>NHHB0060-0K7010</t>
  </si>
  <si>
    <t>执手 SI-LINE HS300 内 银 AZ AJW009D K1</t>
  </si>
  <si>
    <t>NHHB0070-023010</t>
  </si>
  <si>
    <t>执手 SI-LINE HS300 外 黑 RAL9005 K1</t>
  </si>
  <si>
    <t>NHHB0070-035010</t>
  </si>
  <si>
    <t>执手 SI-LINE HS300 外 暗钛 K1</t>
  </si>
  <si>
    <t>NHHB0070-0K7010</t>
  </si>
  <si>
    <t>执手 SI-LINE HS300 外 银 AZ AJW009D K1</t>
  </si>
  <si>
    <t>NHSM0060-000010</t>
  </si>
  <si>
    <t xml:space="preserve">LM 外开中执手拨叉 72/1MM 不锈钢 </t>
  </si>
  <si>
    <t>NHSO3000-502110</t>
  </si>
  <si>
    <t>执手 双面SI-LI FAV.无方轴 SI-AU白RAL9016 K1/50</t>
  </si>
  <si>
    <t>NHSO3000-511110</t>
  </si>
  <si>
    <t>执手双面SI-LI FAV. 无方轴 SI-AU 棕 RAL8019 B1/50</t>
  </si>
  <si>
    <t>NHSO3000-523110</t>
  </si>
  <si>
    <t>执手双面SI-LI FAV.无方轴 SI-AU 黑 RAL9005 B1/50</t>
  </si>
  <si>
    <t>NHSS0010-535110</t>
  </si>
  <si>
    <t>执手 双面 SI-LINE FAV.暗钛 B1/50</t>
  </si>
  <si>
    <t>NHSS3160-524060</t>
  </si>
  <si>
    <t>执手 SI-LINE 31/117 LOGO 氧化银 EV1 K100</t>
  </si>
  <si>
    <t>NHVK0080-100010</t>
  </si>
  <si>
    <t>方轴 7x7x125</t>
  </si>
  <si>
    <t>NHVK0090-100010</t>
  </si>
  <si>
    <t>方轴 7x7x140</t>
  </si>
  <si>
    <t>NHVK0190-100210</t>
  </si>
  <si>
    <t>方轴 8X8X140 K400</t>
  </si>
  <si>
    <t>NKHB0150-523050</t>
  </si>
  <si>
    <t>盖板 HS300执手 带锁孔 黑 RAL9005 B1/50</t>
  </si>
  <si>
    <t>NKHB0150-535050</t>
  </si>
  <si>
    <t>盖板 HS300执手 带锁孔 暗钛 B1/50</t>
  </si>
  <si>
    <t>NKHB0150-5K7050</t>
  </si>
  <si>
    <t>盖板 HS300执手 带锁孔 银 AZ AJW009D B1/50</t>
  </si>
  <si>
    <t>NSMB0020-535060</t>
  </si>
  <si>
    <t>HS300扣手 暗钛色喷粉 K100</t>
  </si>
  <si>
    <t>PGKB0020-524023</t>
  </si>
  <si>
    <t>传动器 HS300-PZ GR.220 氧化银EV1 TS K10</t>
  </si>
  <si>
    <t>PGKB0030-524023</t>
  </si>
  <si>
    <t>传动器HS300-PZ GR.260 氧化银EV1 TS K10</t>
  </si>
  <si>
    <t>PGKB9030-524022</t>
  </si>
  <si>
    <t>传动器 SHG 37,5-PZ 260 EV1 TS K10</t>
  </si>
  <si>
    <t>PHZE8020-523200</t>
  </si>
  <si>
    <t>锁芯盖板 外 SI-LINE 黑RAL9005 K200</t>
  </si>
  <si>
    <t>PHZE8020-535200</t>
  </si>
  <si>
    <t>锁芯盖板 外 SI-LINE 暗钛TITAN MATT DUNKEL K200</t>
  </si>
  <si>
    <t>PKHB0070-523010</t>
  </si>
  <si>
    <t>锁芯盖板 内 SI-LINE 黑RAL9005 K200</t>
  </si>
  <si>
    <t>PKHB0070-524010</t>
  </si>
  <si>
    <t>锁芯盖板 内 SI-LINE 银AJW009D K200</t>
  </si>
  <si>
    <t>PKHB0070-535010</t>
  </si>
  <si>
    <t>锁芯盖板 内 SI-LINE 暗钛TITAN MATT DUNKEL K200</t>
  </si>
  <si>
    <t>PMKB8110-100010</t>
  </si>
  <si>
    <t>基本组合 HS300 LM A0242 K1</t>
  </si>
  <si>
    <t>PMRB7180-100010</t>
  </si>
  <si>
    <t>HS-LM150锁紧侧 A0114 TS B1</t>
  </si>
  <si>
    <t>PMZB0800-X00020</t>
  </si>
  <si>
    <t>附件包 SHG 木 盖板 B1/10</t>
  </si>
  <si>
    <t>PMZD0020-023010</t>
  </si>
  <si>
    <t>CS-LM 防撞块主体  黑色 RAL9005</t>
  </si>
  <si>
    <t>PRSB0010-100020</t>
  </si>
  <si>
    <t>锁座 SHG TS K10</t>
  </si>
  <si>
    <t>PSMB0020-504010Z</t>
  </si>
  <si>
    <t>HS300扣手 白色 RAL9016 K100</t>
  </si>
  <si>
    <t>PSMB0020-523010Z</t>
  </si>
  <si>
    <t>HS300扣手 黑色 RAL9005 K100</t>
  </si>
  <si>
    <t>PSMB0020-525010Z</t>
  </si>
  <si>
    <t>HS300扣手 si－银色 K100</t>
  </si>
  <si>
    <t>PSMB0020-512010Z</t>
  </si>
  <si>
    <t>HS300扣手 si－棕色</t>
  </si>
  <si>
    <t>PZUB8170-099120</t>
  </si>
  <si>
    <t>支撑垫 HS300滑轮 B1</t>
  </si>
  <si>
    <t>ZHSS7000-011060</t>
  </si>
  <si>
    <t>塑钢执手  方轴31MM 棕色</t>
  </si>
  <si>
    <t>ZHSS7000-004060</t>
  </si>
  <si>
    <t>塑钢执手  方轴31MM 白色</t>
  </si>
  <si>
    <t>ZHSS7000-023060</t>
  </si>
  <si>
    <t>塑钢执手  方轴31MM 黑色</t>
  </si>
  <si>
    <t>ZHSS7000-035060</t>
  </si>
  <si>
    <t>塑钢执手  方轴31MM 暗钛色</t>
  </si>
  <si>
    <t>MCOB0081-0K9200</t>
  </si>
  <si>
    <t>铝合金平开窗限位器 右 304 B1/K200</t>
  </si>
  <si>
    <t>MCOB0082-0K9200</t>
  </si>
  <si>
    <t>铝合金平开窗限位器 左 304 B1/K200</t>
  </si>
  <si>
    <t>CSHD8600-000030</t>
  </si>
  <si>
    <t>ALU 65kg大承重外平开摩擦铰链 12寸 B1/K20</t>
  </si>
  <si>
    <t>CASA8040-000060</t>
  </si>
  <si>
    <t>伸缩臂 SSB-06寸  304 对</t>
  </si>
  <si>
    <t>CASA8050-000060</t>
  </si>
  <si>
    <t>伸缩臂 SSB-08寸  304 对</t>
  </si>
  <si>
    <t>CASA8060-000060</t>
  </si>
  <si>
    <t>伸缩臂 SSB-10寸  304 对</t>
  </si>
  <si>
    <t>CASA8040-000200</t>
  </si>
  <si>
    <t>伸缩臂短支垫片</t>
  </si>
  <si>
    <t>239155</t>
  </si>
  <si>
    <t>LM扇拉杆 TS B1/50</t>
  </si>
  <si>
    <t>239162</t>
  </si>
  <si>
    <t>连接杆 悬窗 ZV K20</t>
  </si>
  <si>
    <t>MMKB0020-533030</t>
  </si>
  <si>
    <t>T-T悬合页 LM4200 棕色 B1/20</t>
  </si>
  <si>
    <t>MMKB0020-523030</t>
  </si>
  <si>
    <t>T-T悬合页 LM4200 RAL9005 黑色 B1/20</t>
  </si>
  <si>
    <t>MMVR0050-100030</t>
  </si>
  <si>
    <t>防盗锁点锁座</t>
  </si>
  <si>
    <t xml:space="preserve">藕合连接块 短 </t>
  </si>
  <si>
    <t>PGKZ0030-524020</t>
  </si>
  <si>
    <t>传动器HS37.5-PZ GR.260 2V2 氧化银EV1 TS K10</t>
  </si>
  <si>
    <t>PGKZ0020-524020</t>
  </si>
  <si>
    <t>传动器HS37.5-PZ GR.220 2V2 氧化银EV1 TS K10</t>
  </si>
  <si>
    <t>NHSS0050-504020</t>
  </si>
  <si>
    <t>执手 SI-LINE ALU 白 RAL9016 K10</t>
  </si>
  <si>
    <t>NHSS0050-5K7020</t>
  </si>
  <si>
    <t>执手 SI-LINE ALU 银色</t>
  </si>
  <si>
    <t>NHSS0050-533020</t>
  </si>
  <si>
    <t>执手 SI-LINE ALU 棕色</t>
  </si>
  <si>
    <t>NHSS0050-523020</t>
  </si>
  <si>
    <t>执手 SI-LINE ALU 黑色</t>
  </si>
  <si>
    <t>NHSS0050-535020</t>
  </si>
  <si>
    <t>执手 SI-LINE ALU 暗钛色</t>
  </si>
  <si>
    <t>物料编码</t>
  </si>
  <si>
    <t>价税合计</t>
  </si>
  <si>
    <t>10000-721-12</t>
  </si>
  <si>
    <t>10000-724</t>
  </si>
  <si>
    <t>10000-725</t>
  </si>
  <si>
    <t>20110-1</t>
  </si>
  <si>
    <t>23117-10</t>
  </si>
  <si>
    <t>24000-701</t>
  </si>
  <si>
    <t>26000-720</t>
  </si>
  <si>
    <t>26000-721</t>
  </si>
  <si>
    <t>26110-752</t>
  </si>
  <si>
    <t>30000-500</t>
  </si>
  <si>
    <t>30000-673</t>
  </si>
  <si>
    <t>30000-680-25</t>
  </si>
  <si>
    <t>30000-682-25</t>
  </si>
  <si>
    <t>30001-551</t>
  </si>
  <si>
    <t>30140-30</t>
  </si>
  <si>
    <t>30140-800</t>
  </si>
  <si>
    <t>30140-880C</t>
  </si>
  <si>
    <t>32117-10</t>
  </si>
  <si>
    <t>32117-901-1</t>
  </si>
  <si>
    <t>32115-10</t>
  </si>
  <si>
    <t>32118-10</t>
  </si>
  <si>
    <t>35000-100</t>
  </si>
  <si>
    <t>35000-150</t>
  </si>
  <si>
    <t>35000-200</t>
  </si>
  <si>
    <t>35000-250</t>
  </si>
  <si>
    <t>35000-300</t>
  </si>
  <si>
    <t>35000-350</t>
  </si>
  <si>
    <t>35000-365</t>
  </si>
  <si>
    <t>35000-400</t>
  </si>
  <si>
    <t>35000-720</t>
  </si>
  <si>
    <t>35000-721</t>
  </si>
  <si>
    <t>35001-550</t>
  </si>
  <si>
    <t>35002-550</t>
  </si>
  <si>
    <t>35110-1</t>
  </si>
  <si>
    <t>35140-10</t>
  </si>
  <si>
    <t>35140-12</t>
  </si>
  <si>
    <t>35140-790</t>
  </si>
  <si>
    <t>35140-901</t>
  </si>
  <si>
    <t>35140-902</t>
  </si>
  <si>
    <t>P691-559</t>
  </si>
  <si>
    <t>产品编号</t>
  </si>
  <si>
    <t>产品型号</t>
  </si>
  <si>
    <t>米重(克）</t>
  </si>
  <si>
    <t>单价（元/吨）</t>
  </si>
  <si>
    <t>单价（元/米）</t>
  </si>
  <si>
    <t>BT14800</t>
  </si>
  <si>
    <t>I14.8</t>
  </si>
  <si>
    <t>BT14801</t>
  </si>
  <si>
    <t>C14.8</t>
  </si>
  <si>
    <t>BT14802</t>
  </si>
  <si>
    <t>T14.8</t>
  </si>
  <si>
    <t>BT1701</t>
  </si>
  <si>
    <t>K17</t>
  </si>
  <si>
    <t>BT18600</t>
  </si>
  <si>
    <t>I18.6</t>
  </si>
  <si>
    <t>BT2000</t>
  </si>
  <si>
    <t>I20</t>
  </si>
  <si>
    <t>BT2001</t>
  </si>
  <si>
    <t>C20</t>
  </si>
  <si>
    <t>BT2202</t>
  </si>
  <si>
    <t>C22</t>
  </si>
  <si>
    <t>BT2400</t>
  </si>
  <si>
    <t>I24</t>
  </si>
  <si>
    <t>BT2401</t>
  </si>
  <si>
    <t>C24</t>
  </si>
  <si>
    <t>BT2405</t>
  </si>
  <si>
    <t>PT24</t>
  </si>
  <si>
    <t>BT2530</t>
  </si>
  <si>
    <t>I25.3</t>
  </si>
  <si>
    <t>BT2704</t>
  </si>
  <si>
    <t>C27</t>
  </si>
  <si>
    <t>BT3003</t>
  </si>
  <si>
    <t>C30</t>
  </si>
  <si>
    <t>BT3008</t>
  </si>
  <si>
    <t>CT30-1</t>
  </si>
  <si>
    <t>BT3009</t>
  </si>
  <si>
    <t>CT30-3</t>
  </si>
  <si>
    <t>BT3010</t>
  </si>
  <si>
    <t>CT30-2</t>
  </si>
  <si>
    <t>BT3018</t>
  </si>
  <si>
    <t>BT3303</t>
  </si>
  <si>
    <t>CT33</t>
  </si>
  <si>
    <t>BT3304</t>
  </si>
  <si>
    <t>C33</t>
  </si>
  <si>
    <t>BT3531</t>
  </si>
  <si>
    <t>35.3-1</t>
  </si>
  <si>
    <t>BT3532</t>
  </si>
  <si>
    <t>35.3-2</t>
  </si>
  <si>
    <t>BT4531</t>
  </si>
  <si>
    <t>45.3-1</t>
  </si>
  <si>
    <t>BM9016</t>
  </si>
  <si>
    <t>HK35.3-1</t>
  </si>
  <si>
    <t>HK35.3-2</t>
  </si>
  <si>
    <t>HK35.3-3</t>
  </si>
  <si>
    <t>CG30-1</t>
  </si>
  <si>
    <t>CG30-2</t>
  </si>
  <si>
    <t>CG30-3</t>
  </si>
  <si>
    <t>CT24</t>
  </si>
  <si>
    <t>HK17</t>
  </si>
  <si>
    <t>HK45.3-1</t>
  </si>
  <si>
    <t>联动杆</t>
  </si>
  <si>
    <t>河北三联橡塑制品有限公司</t>
  </si>
  <si>
    <t>型号</t>
  </si>
  <si>
    <t>含税公斤元</t>
  </si>
  <si>
    <t>/箱米数</t>
  </si>
  <si>
    <t>重量（kg/箱）</t>
  </si>
  <si>
    <t>米重</t>
  </si>
  <si>
    <t>单价/箱</t>
  </si>
  <si>
    <t>/米单价</t>
  </si>
  <si>
    <t>MLJT-01</t>
  </si>
  <si>
    <t>MLJT-02</t>
  </si>
  <si>
    <t>MLJT-03</t>
  </si>
  <si>
    <t>MLJT-04</t>
  </si>
  <si>
    <t>MLJT-44</t>
  </si>
  <si>
    <t>MLJT-04-1</t>
  </si>
  <si>
    <t>MLJT-04-2</t>
  </si>
  <si>
    <t>MLJT-06</t>
  </si>
  <si>
    <t>MLJT-07</t>
  </si>
  <si>
    <t>MLJT-101</t>
  </si>
  <si>
    <t>MLJT-103</t>
  </si>
  <si>
    <t>MLJT-108（305）</t>
  </si>
  <si>
    <t>MLJT-109（0808306）</t>
  </si>
  <si>
    <t>MLJT-111（204）</t>
  </si>
  <si>
    <t>MLJT-112</t>
  </si>
  <si>
    <t>MLJT-113</t>
  </si>
  <si>
    <t>MLJT-114</t>
  </si>
  <si>
    <t>MLJT-115</t>
  </si>
  <si>
    <t>MLJT-116</t>
  </si>
  <si>
    <t>MLJT-121复合</t>
  </si>
  <si>
    <t>MLJT-122</t>
  </si>
  <si>
    <t>MLJT-124</t>
  </si>
  <si>
    <t>MLJT-126</t>
  </si>
  <si>
    <t>MLJT-32(MLS700103)</t>
  </si>
  <si>
    <t>MLJT-33（47729）</t>
  </si>
  <si>
    <t>MLJT-46(85001)</t>
  </si>
  <si>
    <t>MLJT-48(85003)</t>
  </si>
  <si>
    <t>MLJT-49(85004)</t>
  </si>
  <si>
    <t>MLJT-51</t>
  </si>
  <si>
    <t>MLJT-52(85007)</t>
  </si>
  <si>
    <t>MLJT-53（85008）</t>
  </si>
  <si>
    <t>MLJT-59(16146)</t>
  </si>
  <si>
    <t>MLJT-86(85011)</t>
  </si>
  <si>
    <t>MLJT-87</t>
  </si>
  <si>
    <t>MLJT-88</t>
  </si>
  <si>
    <t>MLJT-89</t>
  </si>
  <si>
    <t>MLJT-92</t>
  </si>
  <si>
    <t>MLJT-92-1</t>
  </si>
  <si>
    <t>MLS15001</t>
  </si>
  <si>
    <t>MLS15002</t>
  </si>
  <si>
    <t>MLS700104</t>
  </si>
  <si>
    <t>MLS700106</t>
  </si>
  <si>
    <t>MLS700109</t>
  </si>
  <si>
    <t>MLS85002</t>
  </si>
  <si>
    <t>MLS85005</t>
  </si>
  <si>
    <t>MLS85006</t>
  </si>
  <si>
    <t>MS020001</t>
  </si>
  <si>
    <t>MS020002</t>
  </si>
  <si>
    <t>MS020501</t>
  </si>
  <si>
    <t>复合MLJT-58</t>
  </si>
  <si>
    <t>0808305</t>
  </si>
  <si>
    <t>2.1/米元</t>
  </si>
  <si>
    <t>0808762</t>
  </si>
  <si>
    <t>1.24/米元</t>
  </si>
  <si>
    <t>0808504</t>
  </si>
  <si>
    <t>0.59/米元</t>
  </si>
  <si>
    <t>0808710</t>
  </si>
  <si>
    <t>1.5/米元</t>
  </si>
  <si>
    <t>0808711</t>
  </si>
  <si>
    <t>0808712</t>
  </si>
  <si>
    <t>2/米元</t>
  </si>
  <si>
    <t>米兰之窗产品清单（截止2023.03.30）</t>
  </si>
  <si>
    <t>开模日期</t>
  </si>
  <si>
    <t>材质</t>
  </si>
  <si>
    <t>单价
（含税 含运费）</t>
  </si>
  <si>
    <t>图示1
（ERP系统图）</t>
  </si>
  <si>
    <t>图示2</t>
  </si>
  <si>
    <t>模具情况</t>
  </si>
  <si>
    <t>返模数量</t>
  </si>
  <si>
    <t>SL-931</t>
  </si>
  <si>
    <t>76系列中梃导流盖</t>
  </si>
  <si>
    <t>PA6</t>
  </si>
  <si>
    <t>米兰之窗开模</t>
  </si>
  <si>
    <t>20万只</t>
  </si>
  <si>
    <t>0028801</t>
  </si>
  <si>
    <t>90系列中梃导流盖</t>
  </si>
  <si>
    <t>0028802</t>
  </si>
  <si>
    <t>90系列中梃装饰盖</t>
  </si>
  <si>
    <t>0028803</t>
  </si>
  <si>
    <t>90系列角码补偿件</t>
  </si>
  <si>
    <t>ML0285004</t>
  </si>
  <si>
    <t>85中挺导流盖</t>
  </si>
  <si>
    <t>ML0285003</t>
  </si>
  <si>
    <t>85固定扇角部平整片</t>
  </si>
  <si>
    <t>ML0285002</t>
  </si>
  <si>
    <t>85开启扇角部平整片</t>
  </si>
  <si>
    <t>ML0285001</t>
  </si>
  <si>
    <t>85框角部平整片</t>
  </si>
  <si>
    <t>SL-945</t>
  </si>
  <si>
    <t>窗台板装饰盖</t>
  </si>
  <si>
    <t>SL-963</t>
  </si>
  <si>
    <t>封边堵头</t>
  </si>
  <si>
    <t>TW-637</t>
  </si>
  <si>
    <t>12角码导流盖</t>
  </si>
  <si>
    <t>TW-638</t>
  </si>
  <si>
    <t>16角码导流盖</t>
  </si>
  <si>
    <t>20万只（已返模）</t>
  </si>
  <si>
    <t>TW-639</t>
  </si>
  <si>
    <t>24.4角码导流盖</t>
  </si>
  <si>
    <t>TW-640</t>
  </si>
  <si>
    <t>28.4角码导流盖</t>
  </si>
  <si>
    <t>TW-641</t>
  </si>
  <si>
    <t>41.8角码导流盖</t>
  </si>
  <si>
    <t>SL-989</t>
  </si>
  <si>
    <t>85框补偿件</t>
  </si>
  <si>
    <t>TW-693</t>
  </si>
  <si>
    <t>隔热条注胶角码</t>
  </si>
  <si>
    <t>SL-1015</t>
  </si>
  <si>
    <t>端盖8x18</t>
  </si>
  <si>
    <t>SL-1016</t>
  </si>
  <si>
    <t>端盖11x18</t>
  </si>
  <si>
    <t>横梃1堵头</t>
  </si>
  <si>
    <t>TPR</t>
  </si>
  <si>
    <t>ML0211202</t>
  </si>
  <si>
    <t>横梃2堵头</t>
  </si>
  <si>
    <t>ML0211204L/R</t>
  </si>
  <si>
    <t>铝中梃注胶件L-R</t>
  </si>
  <si>
    <t>ML0211205L/R</t>
  </si>
  <si>
    <t>纱框端头堵头L-R</t>
  </si>
  <si>
    <t>ML0211206L/R</t>
  </si>
  <si>
    <t>下排水堵头L-R</t>
  </si>
  <si>
    <t>SL-1025</t>
  </si>
  <si>
    <t>排水孔盖</t>
  </si>
  <si>
    <t>TW-801</t>
  </si>
  <si>
    <t>端头扣盖</t>
  </si>
  <si>
    <t>TW-802</t>
  </si>
  <si>
    <t>排水孔扣盖</t>
  </si>
  <si>
    <t>S0210501L/R</t>
  </si>
  <si>
    <t>下框下排水补偿件</t>
  </si>
  <si>
    <t>S0210502L/R</t>
  </si>
  <si>
    <t>97中梃导流盖</t>
  </si>
  <si>
    <t>S0210503L/R</t>
  </si>
  <si>
    <t>中梃装饰盖</t>
  </si>
  <si>
    <t>SL-1038</t>
  </si>
  <si>
    <t>152提升推拉90°拼接堵头</t>
  </si>
  <si>
    <t>S0215005</t>
  </si>
  <si>
    <t>滑轨排水孔扣盖</t>
  </si>
  <si>
    <t>M0196L01L/R</t>
  </si>
  <si>
    <t>注胶加强件</t>
  </si>
  <si>
    <t>铝合金+锌合金</t>
  </si>
  <si>
    <t>TW-828</t>
  </si>
  <si>
    <t>勾企补偿件1</t>
  </si>
  <si>
    <t>TW-829</t>
  </si>
  <si>
    <t>勾企补偿件2</t>
  </si>
  <si>
    <t>TW-830</t>
  </si>
  <si>
    <t>勾企盖板</t>
  </si>
  <si>
    <t>TW-831</t>
  </si>
  <si>
    <t>勾企盖板装饰盖</t>
  </si>
  <si>
    <t>TPR75°</t>
  </si>
  <si>
    <t>TW-832</t>
  </si>
  <si>
    <t>中梃角部注胶片</t>
  </si>
  <si>
    <t>SL-1047</t>
  </si>
  <si>
    <t>角码护套</t>
  </si>
  <si>
    <t>PP</t>
  </si>
  <si>
    <t>SL-1048</t>
  </si>
  <si>
    <t>TW-875</t>
  </si>
  <si>
    <t>幕墙型材盖板</t>
  </si>
  <si>
    <t>SL-1062</t>
  </si>
  <si>
    <t>铝木假中梃封盖</t>
  </si>
  <si>
    <r>
      <rPr>
        <sz val="11"/>
        <color theme="1"/>
        <rFont val="等线"/>
        <charset val="134"/>
        <scheme val="minor"/>
      </rPr>
      <t>TPR</t>
    </r>
    <r>
      <rPr>
        <sz val="11"/>
        <color theme="1"/>
        <rFont val="等线"/>
        <charset val="134"/>
        <scheme val="minor"/>
      </rPr>
      <t>75°</t>
    </r>
  </si>
  <si>
    <t>TW-928</t>
  </si>
  <si>
    <t>排水槽拼接件</t>
  </si>
  <si>
    <t>PA6+30%玻纤</t>
  </si>
  <si>
    <t>TW-1008</t>
  </si>
  <si>
    <t>玻璃栏杆堵头</t>
  </si>
  <si>
    <t xml:space="preserve">MLJM7002 </t>
  </si>
  <si>
    <t>导流板</t>
  </si>
  <si>
    <t>ML118001</t>
  </si>
  <si>
    <t>框注胶件</t>
  </si>
  <si>
    <t xml:space="preserve"> S0215006L/R</t>
  </si>
  <si>
    <t>假中梃推拉上下堵头</t>
  </si>
  <si>
    <t>0028804L/R</t>
  </si>
  <si>
    <t>边扇堵头</t>
  </si>
  <si>
    <t xml:space="preserve">30mm  </t>
  </si>
  <si>
    <t xml:space="preserve">30排水孔盖  </t>
  </si>
  <si>
    <t>硬质PVC+甲聚荃</t>
  </si>
  <si>
    <t>赛遨现有产品</t>
  </si>
  <si>
    <t>无</t>
  </si>
  <si>
    <t>护角</t>
  </si>
  <si>
    <t>山东米兰2022年报价单</t>
  </si>
  <si>
    <t xml:space="preserve">序号 </t>
  </si>
  <si>
    <t>品名</t>
  </si>
  <si>
    <t>单位</t>
  </si>
  <si>
    <t>产品报价/元</t>
  </si>
  <si>
    <t>产品报价/个</t>
  </si>
  <si>
    <t>GB盘头不锈钢自攻钉</t>
  </si>
  <si>
    <t>4.8*45</t>
  </si>
  <si>
    <t>千</t>
  </si>
  <si>
    <t>GB沉头不锈钢自攻钉</t>
  </si>
  <si>
    <t>3.9*32</t>
  </si>
  <si>
    <t>4.8*70</t>
  </si>
  <si>
    <t>不锈钢沉头钻尾钉</t>
  </si>
  <si>
    <t>4.2*32</t>
  </si>
  <si>
    <t>4.8*38</t>
  </si>
  <si>
    <t>4.8*55</t>
  </si>
  <si>
    <t>4.8*50</t>
  </si>
  <si>
    <t>4.8*60</t>
  </si>
  <si>
    <t>4.8*80 全牙</t>
  </si>
  <si>
    <t>4.8*80 半牙</t>
  </si>
  <si>
    <t>3.9*19</t>
  </si>
  <si>
    <t>4.8*32</t>
  </si>
  <si>
    <t>3.9*16</t>
  </si>
  <si>
    <t>4.2*19</t>
  </si>
  <si>
    <t>4.8*19</t>
  </si>
  <si>
    <t>4.2*25</t>
  </si>
  <si>
    <t>4.8*25</t>
  </si>
  <si>
    <t>不锈钢盘头钻尾钉</t>
  </si>
  <si>
    <t>4.8*16</t>
  </si>
  <si>
    <t>3.5*9.5</t>
  </si>
  <si>
    <t>有色型材</t>
  </si>
  <si>
    <t>元/kg</t>
  </si>
  <si>
    <t>基材</t>
  </si>
  <si>
    <t>丝吉利娅明合页（不含执手）</t>
  </si>
  <si>
    <t>元/套</t>
  </si>
  <si>
    <t>丝吉利娅明合页（含执手）</t>
  </si>
  <si>
    <t>丝吉利娅隐藏式（不含执手）</t>
  </si>
  <si>
    <t>一帆风顺执手</t>
  </si>
  <si>
    <t>好博一帆风顺执手</t>
  </si>
  <si>
    <t>MILUX专属执手</t>
  </si>
  <si>
    <t>外6+12+6+9+6</t>
  </si>
  <si>
    <t>元/m²</t>
  </si>
  <si>
    <t>8G+18+6+1.52+6</t>
  </si>
  <si>
    <t>黑色组角钢片</t>
  </si>
  <si>
    <t>白色组角钢片</t>
  </si>
  <si>
    <t>注胶盖</t>
  </si>
  <si>
    <t>组角胶</t>
  </si>
  <si>
    <t>元/桶</t>
  </si>
  <si>
    <t>断面胶</t>
  </si>
  <si>
    <t>扇护角</t>
  </si>
  <si>
    <t>中梃螺丝 50mm</t>
  </si>
  <si>
    <t>玻璃垫块</t>
  </si>
  <si>
    <t>铝合金连接片</t>
  </si>
  <si>
    <t>平开纱窗</t>
  </si>
  <si>
    <t>人工费</t>
  </si>
  <si>
    <t>中梃注胶组角</t>
  </si>
  <si>
    <t>销钉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</si>
</sst>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"/>
    <numFmt numFmtId="177" formatCode="0.0"/>
    <numFmt numFmtId="178" formatCode="0.00_ "/>
    <numFmt numFmtId="179" formatCode="0_ "/>
    <numFmt numFmtId="180" formatCode="0.0000_ "/>
    <numFmt numFmtId="181" formatCode="0.00_);[Red]\(0.00\)"/>
    <numFmt numFmtId="182" formatCode="0.000_ "/>
    <numFmt numFmtId="183" formatCode="0.000"/>
    <numFmt numFmtId="184" formatCode="0.0000"/>
  </numFmts>
  <fonts count="43">
    <font>
      <sz val="11"/>
      <color theme="1"/>
      <name val="等线"/>
      <charset val="134"/>
      <scheme val="minor"/>
    </font>
    <font>
      <sz val="11"/>
      <name val="Arial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name val="等线"/>
      <charset val="134"/>
    </font>
    <font>
      <sz val="12"/>
      <color theme="1"/>
      <name val="等线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20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rgb="FF000000"/>
      <name val="Times New Roman"/>
      <charset val="134"/>
    </font>
    <font>
      <sz val="12"/>
      <color theme="1"/>
      <name val="Malgun Gothic"/>
      <charset val="129"/>
    </font>
  </fonts>
  <fills count="3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1" borderId="16" applyNumberFormat="0" applyAlignment="0" applyProtection="0">
      <alignment vertical="center"/>
    </xf>
    <xf numFmtId="0" fontId="29" fillId="12" borderId="17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31" fillId="13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176" fontId="39" fillId="0" borderId="0"/>
    <xf numFmtId="0" fontId="0" fillId="0" borderId="0"/>
    <xf numFmtId="176" fontId="39" fillId="0" borderId="0"/>
    <xf numFmtId="0" fontId="1" fillId="0" borderId="0"/>
    <xf numFmtId="176" fontId="40" fillId="0" borderId="0"/>
    <xf numFmtId="0" fontId="40" fillId="0" borderId="0">
      <alignment vertical="center"/>
    </xf>
    <xf numFmtId="0" fontId="0" fillId="0" borderId="0"/>
    <xf numFmtId="176" fontId="0" fillId="0" borderId="0"/>
    <xf numFmtId="0" fontId="41" fillId="0" borderId="0"/>
    <xf numFmtId="176" fontId="40" fillId="0" borderId="0"/>
    <xf numFmtId="0" fontId="0" fillId="0" borderId="0">
      <alignment vertical="center"/>
    </xf>
    <xf numFmtId="176" fontId="4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1" fillId="0" borderId="0" xfId="52"/>
    <xf numFmtId="0" fontId="2" fillId="2" borderId="1" xfId="52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4" fillId="0" borderId="0" xfId="52" applyFont="1"/>
    <xf numFmtId="0" fontId="5" fillId="0" borderId="0" xfId="57" applyFont="1" applyAlignment="1">
      <alignment horizontal="center" vertical="center"/>
    </xf>
    <xf numFmtId="0" fontId="6" fillId="0" borderId="1" xfId="57" applyFont="1" applyBorder="1" applyAlignment="1">
      <alignment horizontal="center" vertical="center" wrapText="1"/>
    </xf>
    <xf numFmtId="0" fontId="5" fillId="0" borderId="1" xfId="57" applyFont="1" applyBorder="1" applyAlignment="1">
      <alignment horizontal="center" vertical="center"/>
    </xf>
    <xf numFmtId="1" fontId="5" fillId="0" borderId="1" xfId="57" applyNumberFormat="1" applyFont="1" applyBorder="1" applyAlignment="1">
      <alignment horizontal="center" vertical="center" shrinkToFit="1"/>
    </xf>
    <xf numFmtId="177" fontId="5" fillId="0" borderId="1" xfId="57" applyNumberFormat="1" applyFont="1" applyBorder="1" applyAlignment="1">
      <alignment horizontal="center" vertical="center" shrinkToFit="1"/>
    </xf>
    <xf numFmtId="0" fontId="5" fillId="0" borderId="1" xfId="57" applyFont="1" applyBorder="1" applyAlignment="1">
      <alignment horizontal="center" vertical="center" wrapText="1"/>
    </xf>
    <xf numFmtId="2" fontId="5" fillId="0" borderId="1" xfId="57" applyNumberFormat="1" applyFont="1" applyBorder="1" applyAlignment="1">
      <alignment horizontal="center" vertical="center" shrinkToFit="1"/>
    </xf>
    <xf numFmtId="0" fontId="7" fillId="0" borderId="0" xfId="59" applyFont="1" applyAlignment="1">
      <alignment vertical="center" wrapText="1"/>
    </xf>
    <xf numFmtId="0" fontId="0" fillId="0" borderId="0" xfId="59" applyAlignment="1">
      <alignment horizontal="center" vertical="center" wrapText="1"/>
    </xf>
    <xf numFmtId="14" fontId="0" fillId="0" borderId="0" xfId="59" applyNumberFormat="1" applyAlignment="1">
      <alignment horizontal="center" vertical="center" wrapText="1"/>
    </xf>
    <xf numFmtId="178" fontId="0" fillId="0" borderId="0" xfId="59" applyNumberFormat="1" applyAlignment="1">
      <alignment horizontal="center" vertical="center" wrapText="1"/>
    </xf>
    <xf numFmtId="0" fontId="0" fillId="0" borderId="0" xfId="59" applyAlignment="1">
      <alignment vertical="center" wrapText="1"/>
    </xf>
    <xf numFmtId="0" fontId="8" fillId="0" borderId="2" xfId="59" applyFont="1" applyBorder="1" applyAlignment="1">
      <alignment horizontal="center" vertical="center" wrapText="1"/>
    </xf>
    <xf numFmtId="0" fontId="8" fillId="0" borderId="3" xfId="59" applyFont="1" applyBorder="1" applyAlignment="1">
      <alignment horizontal="center" vertical="center" wrapText="1"/>
    </xf>
    <xf numFmtId="49" fontId="7" fillId="0" borderId="1" xfId="59" applyNumberFormat="1" applyFont="1" applyBorder="1" applyAlignment="1">
      <alignment horizontal="center" vertical="center" wrapText="1"/>
    </xf>
    <xf numFmtId="0" fontId="7" fillId="0" borderId="1" xfId="59" applyFont="1" applyBorder="1" applyAlignment="1">
      <alignment horizontal="center" vertical="center" wrapText="1"/>
    </xf>
    <xf numFmtId="14" fontId="7" fillId="0" borderId="1" xfId="59" applyNumberFormat="1" applyFont="1" applyBorder="1" applyAlignment="1">
      <alignment horizontal="center" vertical="center" wrapText="1"/>
    </xf>
    <xf numFmtId="178" fontId="7" fillId="0" borderId="1" xfId="59" applyNumberFormat="1" applyFont="1" applyBorder="1" applyAlignment="1">
      <alignment horizontal="center" vertical="center" wrapText="1"/>
    </xf>
    <xf numFmtId="0" fontId="0" fillId="0" borderId="1" xfId="59" applyBorder="1" applyAlignment="1">
      <alignment horizontal="center" vertical="center" wrapText="1"/>
    </xf>
    <xf numFmtId="14" fontId="0" fillId="0" borderId="1" xfId="59" applyNumberFormat="1" applyBorder="1" applyAlignment="1">
      <alignment horizontal="center" vertical="center" wrapText="1"/>
    </xf>
    <xf numFmtId="178" fontId="0" fillId="0" borderId="1" xfId="59" applyNumberFormat="1" applyBorder="1" applyAlignment="1">
      <alignment horizontal="center" vertical="center" wrapText="1"/>
    </xf>
    <xf numFmtId="0" fontId="0" fillId="0" borderId="0" xfId="59">
      <alignment vertical="center"/>
    </xf>
    <xf numFmtId="49" fontId="0" fillId="0" borderId="1" xfId="59" applyNumberFormat="1" applyBorder="1" applyAlignment="1">
      <alignment horizontal="center" vertical="center" wrapText="1"/>
    </xf>
    <xf numFmtId="0" fontId="9" fillId="0" borderId="1" xfId="59" applyFont="1" applyBorder="1" applyAlignment="1">
      <alignment horizontal="center" vertical="center" wrapText="1"/>
    </xf>
    <xf numFmtId="0" fontId="0" fillId="0" borderId="1" xfId="59" applyBorder="1" applyAlignment="1">
      <alignment vertical="center" wrapText="1"/>
    </xf>
    <xf numFmtId="0" fontId="6" fillId="0" borderId="0" xfId="54" applyFont="1" applyAlignment="1">
      <alignment horizontal="center" vertical="center"/>
    </xf>
    <xf numFmtId="0" fontId="10" fillId="0" borderId="1" xfId="54" applyFont="1" applyBorder="1" applyAlignment="1">
      <alignment horizontal="center" vertical="center"/>
    </xf>
    <xf numFmtId="178" fontId="10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/>
    </xf>
    <xf numFmtId="179" fontId="6" fillId="0" borderId="1" xfId="54" applyNumberFormat="1" applyFont="1" applyBorder="1" applyAlignment="1">
      <alignment horizontal="center" vertical="center"/>
    </xf>
    <xf numFmtId="180" fontId="6" fillId="0" borderId="1" xfId="54" applyNumberFormat="1" applyFont="1" applyBorder="1" applyAlignment="1">
      <alignment horizontal="center" vertical="center"/>
    </xf>
    <xf numFmtId="178" fontId="6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 wrapText="1"/>
    </xf>
    <xf numFmtId="0" fontId="11" fillId="0" borderId="1" xfId="54" applyFont="1" applyBorder="1" applyAlignment="1">
      <alignment horizontal="center" vertical="center"/>
    </xf>
    <xf numFmtId="0" fontId="11" fillId="0" borderId="0" xfId="55" applyFont="1" applyAlignment="1">
      <alignment horizontal="center" vertical="center"/>
    </xf>
    <xf numFmtId="0" fontId="11" fillId="0" borderId="0" xfId="55" applyFont="1"/>
    <xf numFmtId="0" fontId="5" fillId="3" borderId="1" xfId="55" applyFont="1" applyFill="1" applyBorder="1" applyAlignment="1">
      <alignment horizontal="center" vertical="center"/>
    </xf>
    <xf numFmtId="0" fontId="5" fillId="0" borderId="1" xfId="55" applyFont="1" applyBorder="1" applyAlignment="1">
      <alignment horizontal="center" vertical="center"/>
    </xf>
    <xf numFmtId="0" fontId="5" fillId="4" borderId="1" xfId="55" applyFont="1" applyFill="1" applyBorder="1" applyAlignment="1">
      <alignment horizontal="center" vertical="center"/>
    </xf>
    <xf numFmtId="0" fontId="11" fillId="0" borderId="1" xfId="5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5" borderId="1" xfId="60" applyNumberFormat="1" applyFont="1" applyFill="1" applyBorder="1" applyAlignment="1">
      <alignment horizontal="center" vertical="center" wrapText="1"/>
    </xf>
    <xf numFmtId="176" fontId="12" fillId="5" borderId="1" xfId="60" applyFont="1" applyFill="1" applyBorder="1" applyAlignment="1">
      <alignment horizontal="center" vertical="center" wrapText="1"/>
    </xf>
    <xf numFmtId="176" fontId="12" fillId="0" borderId="0" xfId="60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13" fillId="0" borderId="0" xfId="60" applyFont="1" applyAlignment="1">
      <alignment horizontal="left" vertical="center" wrapText="1"/>
    </xf>
    <xf numFmtId="0" fontId="13" fillId="0" borderId="0" xfId="60" applyNumberFormat="1" applyFont="1" applyAlignment="1">
      <alignment horizontal="left" vertical="center"/>
    </xf>
    <xf numFmtId="176" fontId="13" fillId="0" borderId="0" xfId="60" applyFont="1" applyAlignment="1">
      <alignment horizontal="left" vertical="center"/>
    </xf>
    <xf numFmtId="181" fontId="13" fillId="6" borderId="0" xfId="60" applyNumberFormat="1" applyFont="1" applyFill="1" applyAlignment="1">
      <alignment horizontal="left" vertical="center"/>
    </xf>
    <xf numFmtId="0" fontId="13" fillId="0" borderId="1" xfId="60" applyNumberFormat="1" applyFont="1" applyBorder="1" applyAlignment="1">
      <alignment horizontal="center" vertical="center"/>
    </xf>
    <xf numFmtId="176" fontId="13" fillId="0" borderId="1" xfId="60" applyFont="1" applyBorder="1" applyAlignment="1">
      <alignment horizontal="center" vertical="center"/>
    </xf>
    <xf numFmtId="0" fontId="13" fillId="0" borderId="1" xfId="60" applyNumberFormat="1" applyFont="1" applyBorder="1" applyAlignment="1">
      <alignment vertical="center" wrapText="1"/>
    </xf>
    <xf numFmtId="176" fontId="13" fillId="0" borderId="1" xfId="60" applyFont="1" applyBorder="1" applyAlignment="1">
      <alignment vertical="center" wrapText="1"/>
    </xf>
    <xf numFmtId="181" fontId="13" fillId="6" borderId="1" xfId="60" applyNumberFormat="1" applyFont="1" applyFill="1" applyBorder="1" applyAlignment="1">
      <alignment vertical="center" wrapText="1"/>
    </xf>
    <xf numFmtId="176" fontId="12" fillId="0" borderId="0" xfId="60" applyFont="1" applyAlignment="1">
      <alignment horizontal="left" vertical="center" wrapText="1"/>
    </xf>
    <xf numFmtId="0" fontId="13" fillId="0" borderId="1" xfId="60" applyNumberFormat="1" applyFont="1" applyBorder="1" applyAlignment="1">
      <alignment horizontal="left" vertical="center"/>
    </xf>
    <xf numFmtId="176" fontId="13" fillId="0" borderId="1" xfId="60" applyFont="1" applyBorder="1" applyAlignment="1">
      <alignment horizontal="left" vertical="center"/>
    </xf>
    <xf numFmtId="181" fontId="13" fillId="6" borderId="1" xfId="60" applyNumberFormat="1" applyFont="1" applyFill="1" applyBorder="1" applyAlignment="1">
      <alignment horizontal="left" vertical="center"/>
    </xf>
    <xf numFmtId="49" fontId="13" fillId="0" borderId="1" xfId="60" applyNumberFormat="1" applyFont="1" applyBorder="1" applyAlignment="1">
      <alignment horizontal="left" vertical="center"/>
    </xf>
    <xf numFmtId="0" fontId="13" fillId="0" borderId="1" xfId="56" applyNumberFormat="1" applyFont="1" applyBorder="1" applyAlignment="1">
      <alignment horizontal="left" vertical="center"/>
    </xf>
    <xf numFmtId="0" fontId="13" fillId="7" borderId="1" xfId="60" applyNumberFormat="1" applyFont="1" applyFill="1" applyBorder="1" applyAlignment="1">
      <alignment horizontal="left" vertical="center"/>
    </xf>
    <xf numFmtId="176" fontId="13" fillId="7" borderId="1" xfId="60" applyFont="1" applyFill="1" applyBorder="1" applyAlignment="1">
      <alignment horizontal="left" vertical="center"/>
    </xf>
    <xf numFmtId="0" fontId="13" fillId="0" borderId="1" xfId="51" applyNumberFormat="1" applyFont="1" applyBorder="1" applyAlignment="1">
      <alignment horizontal="left" vertical="center"/>
    </xf>
    <xf numFmtId="0" fontId="13" fillId="0" borderId="1" xfId="49" applyNumberFormat="1" applyFont="1" applyBorder="1" applyAlignment="1">
      <alignment horizontal="left" vertical="center"/>
    </xf>
    <xf numFmtId="176" fontId="13" fillId="0" borderId="1" xfId="49" applyFont="1" applyBorder="1" applyAlignment="1">
      <alignment horizontal="left" vertical="center"/>
    </xf>
    <xf numFmtId="176" fontId="13" fillId="0" borderId="1" xfId="51" applyFont="1" applyBorder="1" applyAlignment="1">
      <alignment horizontal="left" vertical="center"/>
    </xf>
    <xf numFmtId="0" fontId="0" fillId="0" borderId="1" xfId="50" applyBorder="1"/>
    <xf numFmtId="0" fontId="0" fillId="0" borderId="1" xfId="50" applyBorder="1" applyAlignment="1">
      <alignment horizontal="center"/>
    </xf>
    <xf numFmtId="0" fontId="0" fillId="0" borderId="0" xfId="50"/>
    <xf numFmtId="0" fontId="14" fillId="0" borderId="4" xfId="50" applyFont="1" applyBorder="1" applyAlignment="1">
      <alignment horizontal="center"/>
    </xf>
    <xf numFmtId="0" fontId="14" fillId="0" borderId="5" xfId="50" applyFont="1" applyBorder="1" applyAlignment="1">
      <alignment horizontal="center"/>
    </xf>
    <xf numFmtId="0" fontId="14" fillId="0" borderId="6" xfId="50" applyFont="1" applyBorder="1" applyAlignment="1">
      <alignment horizontal="center"/>
    </xf>
    <xf numFmtId="0" fontId="14" fillId="0" borderId="1" xfId="50" applyFont="1" applyBorder="1" applyAlignment="1">
      <alignment horizontal="center"/>
    </xf>
    <xf numFmtId="0" fontId="7" fillId="0" borderId="1" xfId="50" applyFont="1" applyBorder="1" applyAlignment="1">
      <alignment horizontal="center" vertical="center"/>
    </xf>
    <xf numFmtId="182" fontId="0" fillId="0" borderId="1" xfId="50" applyNumberFormat="1" applyBorder="1" applyAlignment="1">
      <alignment horizontal="center"/>
    </xf>
    <xf numFmtId="0" fontId="0" fillId="0" borderId="1" xfId="50" applyBorder="1" applyAlignment="1">
      <alignment horizontal="center" vertical="center"/>
    </xf>
    <xf numFmtId="0" fontId="0" fillId="0" borderId="1" xfId="50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83" fontId="17" fillId="0" borderId="1" xfId="0" applyNumberFormat="1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10" fontId="17" fillId="0" borderId="4" xfId="3" applyNumberFormat="1" applyFont="1" applyBorder="1" applyAlignment="1">
      <alignment horizontal="center" vertical="center"/>
    </xf>
    <xf numFmtId="10" fontId="17" fillId="0" borderId="6" xfId="3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178" fontId="17" fillId="0" borderId="6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184" fontId="17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6" fillId="9" borderId="1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78" fontId="17" fillId="0" borderId="7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9" borderId="11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1" fontId="17" fillId="0" borderId="1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1" fillId="0" borderId="1" xfId="54" applyFont="1" applyBorder="1" applyAlignment="1" quotePrefix="1">
      <alignment horizontal="center" vertical="center"/>
    </xf>
    <xf numFmtId="0" fontId="6" fillId="0" borderId="1" xfId="54" applyFont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" xfId="50"/>
    <cellStyle name="常规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6 2" xfId="58"/>
    <cellStyle name="常规 7" xfId="59"/>
    <cellStyle name="常规 8" xfId="60"/>
    <cellStyle name="千位分隔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9" Type="http://schemas.openxmlformats.org/officeDocument/2006/relationships/image" Target="../media/image143.png"/><Relationship Id="rId98" Type="http://schemas.openxmlformats.org/officeDocument/2006/relationships/image" Target="../media/image142.png"/><Relationship Id="rId97" Type="http://schemas.openxmlformats.org/officeDocument/2006/relationships/image" Target="../media/image141.png"/><Relationship Id="rId96" Type="http://schemas.openxmlformats.org/officeDocument/2006/relationships/image" Target="../media/image140.png"/><Relationship Id="rId95" Type="http://schemas.openxmlformats.org/officeDocument/2006/relationships/image" Target="../media/image139.png"/><Relationship Id="rId94" Type="http://schemas.openxmlformats.org/officeDocument/2006/relationships/image" Target="../media/image138.png"/><Relationship Id="rId93" Type="http://schemas.openxmlformats.org/officeDocument/2006/relationships/image" Target="../media/image137.png"/><Relationship Id="rId92" Type="http://schemas.openxmlformats.org/officeDocument/2006/relationships/image" Target="../media/image136.png"/><Relationship Id="rId91" Type="http://schemas.openxmlformats.org/officeDocument/2006/relationships/image" Target="../media/image135.png"/><Relationship Id="rId90" Type="http://schemas.openxmlformats.org/officeDocument/2006/relationships/image" Target="../media/image134.png"/><Relationship Id="rId9" Type="http://schemas.openxmlformats.org/officeDocument/2006/relationships/image" Target="../media/image53.png"/><Relationship Id="rId89" Type="http://schemas.openxmlformats.org/officeDocument/2006/relationships/image" Target="../media/image133.png"/><Relationship Id="rId88" Type="http://schemas.openxmlformats.org/officeDocument/2006/relationships/image" Target="../media/image132.png"/><Relationship Id="rId87" Type="http://schemas.openxmlformats.org/officeDocument/2006/relationships/image" Target="../media/image131.png"/><Relationship Id="rId86" Type="http://schemas.openxmlformats.org/officeDocument/2006/relationships/image" Target="../media/image130.png"/><Relationship Id="rId85" Type="http://schemas.openxmlformats.org/officeDocument/2006/relationships/image" Target="../media/image129.png"/><Relationship Id="rId84" Type="http://schemas.openxmlformats.org/officeDocument/2006/relationships/image" Target="../media/image128.png"/><Relationship Id="rId83" Type="http://schemas.openxmlformats.org/officeDocument/2006/relationships/image" Target="../media/image127.png"/><Relationship Id="rId82" Type="http://schemas.openxmlformats.org/officeDocument/2006/relationships/image" Target="../media/image126.png"/><Relationship Id="rId81" Type="http://schemas.openxmlformats.org/officeDocument/2006/relationships/image" Target="../media/image125.png"/><Relationship Id="rId80" Type="http://schemas.openxmlformats.org/officeDocument/2006/relationships/image" Target="../media/image124.png"/><Relationship Id="rId8" Type="http://schemas.openxmlformats.org/officeDocument/2006/relationships/image" Target="../media/image52.png"/><Relationship Id="rId79" Type="http://schemas.openxmlformats.org/officeDocument/2006/relationships/image" Target="../media/image123.png"/><Relationship Id="rId78" Type="http://schemas.openxmlformats.org/officeDocument/2006/relationships/image" Target="../media/image122.png"/><Relationship Id="rId77" Type="http://schemas.openxmlformats.org/officeDocument/2006/relationships/image" Target="../media/image121.png"/><Relationship Id="rId76" Type="http://schemas.openxmlformats.org/officeDocument/2006/relationships/image" Target="../media/image120.png"/><Relationship Id="rId75" Type="http://schemas.openxmlformats.org/officeDocument/2006/relationships/image" Target="../media/image119.png"/><Relationship Id="rId74" Type="http://schemas.openxmlformats.org/officeDocument/2006/relationships/image" Target="../media/image118.png"/><Relationship Id="rId73" Type="http://schemas.openxmlformats.org/officeDocument/2006/relationships/image" Target="../media/image117.png"/><Relationship Id="rId72" Type="http://schemas.openxmlformats.org/officeDocument/2006/relationships/image" Target="../media/image116.png"/><Relationship Id="rId71" Type="http://schemas.openxmlformats.org/officeDocument/2006/relationships/image" Target="../media/image115.png"/><Relationship Id="rId70" Type="http://schemas.openxmlformats.org/officeDocument/2006/relationships/image" Target="../media/image114.png"/><Relationship Id="rId7" Type="http://schemas.openxmlformats.org/officeDocument/2006/relationships/image" Target="../media/image51.png"/><Relationship Id="rId69" Type="http://schemas.openxmlformats.org/officeDocument/2006/relationships/image" Target="../media/image113.png"/><Relationship Id="rId68" Type="http://schemas.openxmlformats.org/officeDocument/2006/relationships/image" Target="../media/image112.png"/><Relationship Id="rId67" Type="http://schemas.openxmlformats.org/officeDocument/2006/relationships/image" Target="../media/image111.png"/><Relationship Id="rId66" Type="http://schemas.openxmlformats.org/officeDocument/2006/relationships/image" Target="../media/image110.png"/><Relationship Id="rId65" Type="http://schemas.openxmlformats.org/officeDocument/2006/relationships/image" Target="../media/image109.png"/><Relationship Id="rId64" Type="http://schemas.openxmlformats.org/officeDocument/2006/relationships/image" Target="../media/image108.png"/><Relationship Id="rId63" Type="http://schemas.openxmlformats.org/officeDocument/2006/relationships/image" Target="../media/image107.png"/><Relationship Id="rId62" Type="http://schemas.openxmlformats.org/officeDocument/2006/relationships/image" Target="../media/image106.png"/><Relationship Id="rId61" Type="http://schemas.openxmlformats.org/officeDocument/2006/relationships/image" Target="../media/image105.png"/><Relationship Id="rId60" Type="http://schemas.openxmlformats.org/officeDocument/2006/relationships/image" Target="../media/image104.png"/><Relationship Id="rId6" Type="http://schemas.openxmlformats.org/officeDocument/2006/relationships/image" Target="../media/image50.png"/><Relationship Id="rId59" Type="http://schemas.openxmlformats.org/officeDocument/2006/relationships/image" Target="../media/image103.png"/><Relationship Id="rId58" Type="http://schemas.openxmlformats.org/officeDocument/2006/relationships/image" Target="../media/image102.png"/><Relationship Id="rId57" Type="http://schemas.openxmlformats.org/officeDocument/2006/relationships/image" Target="../media/image101.png"/><Relationship Id="rId56" Type="http://schemas.openxmlformats.org/officeDocument/2006/relationships/image" Target="../media/image100.png"/><Relationship Id="rId55" Type="http://schemas.openxmlformats.org/officeDocument/2006/relationships/image" Target="../media/image99.png"/><Relationship Id="rId54" Type="http://schemas.openxmlformats.org/officeDocument/2006/relationships/image" Target="../media/image98.png"/><Relationship Id="rId53" Type="http://schemas.openxmlformats.org/officeDocument/2006/relationships/image" Target="../media/image97.png"/><Relationship Id="rId52" Type="http://schemas.openxmlformats.org/officeDocument/2006/relationships/image" Target="../media/image96.png"/><Relationship Id="rId51" Type="http://schemas.openxmlformats.org/officeDocument/2006/relationships/image" Target="../media/image95.png"/><Relationship Id="rId50" Type="http://schemas.openxmlformats.org/officeDocument/2006/relationships/image" Target="../media/image94.png"/><Relationship Id="rId5" Type="http://schemas.openxmlformats.org/officeDocument/2006/relationships/image" Target="../media/image49.png"/><Relationship Id="rId49" Type="http://schemas.openxmlformats.org/officeDocument/2006/relationships/image" Target="../media/image93.png"/><Relationship Id="rId48" Type="http://schemas.openxmlformats.org/officeDocument/2006/relationships/image" Target="../media/image92.png"/><Relationship Id="rId47" Type="http://schemas.openxmlformats.org/officeDocument/2006/relationships/image" Target="../media/image91.png"/><Relationship Id="rId46" Type="http://schemas.openxmlformats.org/officeDocument/2006/relationships/image" Target="../media/image90.png"/><Relationship Id="rId45" Type="http://schemas.openxmlformats.org/officeDocument/2006/relationships/image" Target="../media/image89.png"/><Relationship Id="rId44" Type="http://schemas.openxmlformats.org/officeDocument/2006/relationships/image" Target="../media/image88.png"/><Relationship Id="rId43" Type="http://schemas.openxmlformats.org/officeDocument/2006/relationships/image" Target="../media/image87.png"/><Relationship Id="rId42" Type="http://schemas.openxmlformats.org/officeDocument/2006/relationships/image" Target="../media/image86.png"/><Relationship Id="rId41" Type="http://schemas.openxmlformats.org/officeDocument/2006/relationships/image" Target="../media/image85.png"/><Relationship Id="rId40" Type="http://schemas.openxmlformats.org/officeDocument/2006/relationships/image" Target="../media/image84.png"/><Relationship Id="rId4" Type="http://schemas.openxmlformats.org/officeDocument/2006/relationships/image" Target="../media/image48.png"/><Relationship Id="rId39" Type="http://schemas.openxmlformats.org/officeDocument/2006/relationships/image" Target="../media/image83.png"/><Relationship Id="rId38" Type="http://schemas.openxmlformats.org/officeDocument/2006/relationships/image" Target="../media/image82.png"/><Relationship Id="rId37" Type="http://schemas.openxmlformats.org/officeDocument/2006/relationships/image" Target="../media/image81.png"/><Relationship Id="rId36" Type="http://schemas.openxmlformats.org/officeDocument/2006/relationships/image" Target="../media/image80.png"/><Relationship Id="rId35" Type="http://schemas.openxmlformats.org/officeDocument/2006/relationships/image" Target="../media/image79.png"/><Relationship Id="rId34" Type="http://schemas.openxmlformats.org/officeDocument/2006/relationships/image" Target="../media/image78.png"/><Relationship Id="rId33" Type="http://schemas.openxmlformats.org/officeDocument/2006/relationships/image" Target="../media/image77.png"/><Relationship Id="rId32" Type="http://schemas.openxmlformats.org/officeDocument/2006/relationships/image" Target="../media/image76.png"/><Relationship Id="rId31" Type="http://schemas.openxmlformats.org/officeDocument/2006/relationships/image" Target="../media/image75.png"/><Relationship Id="rId30" Type="http://schemas.openxmlformats.org/officeDocument/2006/relationships/image" Target="../media/image74.png"/><Relationship Id="rId3" Type="http://schemas.openxmlformats.org/officeDocument/2006/relationships/image" Target="../media/image47.png"/><Relationship Id="rId29" Type="http://schemas.openxmlformats.org/officeDocument/2006/relationships/image" Target="../media/image73.png"/><Relationship Id="rId28" Type="http://schemas.openxmlformats.org/officeDocument/2006/relationships/image" Target="../media/image72.png"/><Relationship Id="rId27" Type="http://schemas.openxmlformats.org/officeDocument/2006/relationships/image" Target="../media/image71.png"/><Relationship Id="rId26" Type="http://schemas.openxmlformats.org/officeDocument/2006/relationships/image" Target="../media/image70.png"/><Relationship Id="rId25" Type="http://schemas.openxmlformats.org/officeDocument/2006/relationships/image" Target="../media/image69.png"/><Relationship Id="rId24" Type="http://schemas.openxmlformats.org/officeDocument/2006/relationships/image" Target="../media/image68.png"/><Relationship Id="rId23" Type="http://schemas.openxmlformats.org/officeDocument/2006/relationships/image" Target="../media/image67.png"/><Relationship Id="rId22" Type="http://schemas.openxmlformats.org/officeDocument/2006/relationships/image" Target="../media/image66.png"/><Relationship Id="rId21" Type="http://schemas.openxmlformats.org/officeDocument/2006/relationships/image" Target="../media/image65.png"/><Relationship Id="rId20" Type="http://schemas.openxmlformats.org/officeDocument/2006/relationships/image" Target="../media/image64.png"/><Relationship Id="rId2" Type="http://schemas.openxmlformats.org/officeDocument/2006/relationships/image" Target="../media/image46.png"/><Relationship Id="rId19" Type="http://schemas.openxmlformats.org/officeDocument/2006/relationships/image" Target="../media/image63.png"/><Relationship Id="rId18" Type="http://schemas.openxmlformats.org/officeDocument/2006/relationships/image" Target="../media/image62.png"/><Relationship Id="rId17" Type="http://schemas.openxmlformats.org/officeDocument/2006/relationships/image" Target="../media/image61.png"/><Relationship Id="rId16" Type="http://schemas.openxmlformats.org/officeDocument/2006/relationships/image" Target="../media/image60.png"/><Relationship Id="rId15" Type="http://schemas.openxmlformats.org/officeDocument/2006/relationships/image" Target="../media/image59.png"/><Relationship Id="rId14" Type="http://schemas.openxmlformats.org/officeDocument/2006/relationships/image" Target="../media/image58.png"/><Relationship Id="rId13" Type="http://schemas.openxmlformats.org/officeDocument/2006/relationships/image" Target="../media/image57.png"/><Relationship Id="rId12" Type="http://schemas.openxmlformats.org/officeDocument/2006/relationships/image" Target="../media/image56.png"/><Relationship Id="rId11" Type="http://schemas.openxmlformats.org/officeDocument/2006/relationships/image" Target="../media/image55.png"/><Relationship Id="rId100" Type="http://schemas.openxmlformats.org/officeDocument/2006/relationships/image" Target="../media/image144.png"/><Relationship Id="rId10" Type="http://schemas.openxmlformats.org/officeDocument/2006/relationships/image" Target="../media/image54.png"/><Relationship Id="rId1" Type="http://schemas.openxmlformats.org/officeDocument/2006/relationships/image" Target="../media/image4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95250</xdr:colOff>
      <xdr:row>1</xdr:row>
      <xdr:rowOff>95250</xdr:rowOff>
    </xdr:from>
    <xdr:to>
      <xdr:col>5</xdr:col>
      <xdr:colOff>1638300</xdr:colOff>
      <xdr:row>1</xdr:row>
      <xdr:rowOff>604748</xdr:rowOff>
    </xdr:to>
    <xdr:pic>
      <xdr:nvPicPr>
        <xdr:cNvPr id="2" name="图片 1" descr="BT148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3875"/>
          <a:ext cx="1543050" cy="509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</xdr:row>
      <xdr:rowOff>66675</xdr:rowOff>
    </xdr:from>
    <xdr:to>
      <xdr:col>5</xdr:col>
      <xdr:colOff>1583384</xdr:colOff>
      <xdr:row>2</xdr:row>
      <xdr:rowOff>619606</xdr:rowOff>
    </xdr:to>
    <xdr:pic>
      <xdr:nvPicPr>
        <xdr:cNvPr id="3" name="图片 2" descr="BT1480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43000"/>
          <a:ext cx="148780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3</xdr:row>
      <xdr:rowOff>38099</xdr:rowOff>
    </xdr:from>
    <xdr:to>
      <xdr:col>5</xdr:col>
      <xdr:colOff>1738947</xdr:colOff>
      <xdr:row>3</xdr:row>
      <xdr:rowOff>922564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761490"/>
          <a:ext cx="1643380" cy="8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4</xdr:row>
      <xdr:rowOff>9525</xdr:rowOff>
    </xdr:from>
    <xdr:to>
      <xdr:col>5</xdr:col>
      <xdr:colOff>1581151</xdr:colOff>
      <xdr:row>4</xdr:row>
      <xdr:rowOff>638758</xdr:rowOff>
    </xdr:to>
    <xdr:pic>
      <xdr:nvPicPr>
        <xdr:cNvPr id="5" name="图片 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2686050"/>
          <a:ext cx="14859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5</xdr:row>
      <xdr:rowOff>47625</xdr:rowOff>
    </xdr:from>
    <xdr:to>
      <xdr:col>5</xdr:col>
      <xdr:colOff>1866900</xdr:colOff>
      <xdr:row>5</xdr:row>
      <xdr:rowOff>533400</xdr:rowOff>
    </xdr:to>
    <xdr:pic>
      <xdr:nvPicPr>
        <xdr:cNvPr id="6" name="图片 4" descr="BT1860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3371850"/>
          <a:ext cx="166751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6</xdr:row>
      <xdr:rowOff>57150</xdr:rowOff>
    </xdr:from>
    <xdr:to>
      <xdr:col>5</xdr:col>
      <xdr:colOff>1683418</xdr:colOff>
      <xdr:row>6</xdr:row>
      <xdr:rowOff>514350</xdr:rowOff>
    </xdr:to>
    <xdr:pic>
      <xdr:nvPicPr>
        <xdr:cNvPr id="7" name="图片 5" descr="BT2000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029075"/>
          <a:ext cx="158813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</xdr:row>
      <xdr:rowOff>47626</xdr:rowOff>
    </xdr:from>
    <xdr:to>
      <xdr:col>5</xdr:col>
      <xdr:colOff>933450</xdr:colOff>
      <xdr:row>7</xdr:row>
      <xdr:rowOff>537045</xdr:rowOff>
    </xdr:to>
    <xdr:pic>
      <xdr:nvPicPr>
        <xdr:cNvPr id="8" name="图片 6" descr="BT200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667250"/>
          <a:ext cx="838200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8</xdr:row>
      <xdr:rowOff>28575</xdr:rowOff>
    </xdr:from>
    <xdr:to>
      <xdr:col>5</xdr:col>
      <xdr:colOff>1559575</xdr:colOff>
      <xdr:row>8</xdr:row>
      <xdr:rowOff>581025</xdr:rowOff>
    </xdr:to>
    <xdr:pic>
      <xdr:nvPicPr>
        <xdr:cNvPr id="9" name="图片 7" descr="BT2202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95900"/>
          <a:ext cx="146431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9</xdr:row>
      <xdr:rowOff>57150</xdr:rowOff>
    </xdr:from>
    <xdr:to>
      <xdr:col>5</xdr:col>
      <xdr:colOff>1266825</xdr:colOff>
      <xdr:row>9</xdr:row>
      <xdr:rowOff>595779</xdr:rowOff>
    </xdr:to>
    <xdr:pic>
      <xdr:nvPicPr>
        <xdr:cNvPr id="10" name="图片 8" descr="BT2400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972175"/>
          <a:ext cx="1171575" cy="53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10</xdr:row>
      <xdr:rowOff>104776</xdr:rowOff>
    </xdr:from>
    <xdr:to>
      <xdr:col>5</xdr:col>
      <xdr:colOff>1504950</xdr:colOff>
      <xdr:row>10</xdr:row>
      <xdr:rowOff>581202</xdr:rowOff>
    </xdr:to>
    <xdr:pic>
      <xdr:nvPicPr>
        <xdr:cNvPr id="11" name="图片 9" descr="BT240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6667500"/>
          <a:ext cx="14097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11</xdr:row>
      <xdr:rowOff>114301</xdr:rowOff>
    </xdr:from>
    <xdr:to>
      <xdr:col>5</xdr:col>
      <xdr:colOff>1131429</xdr:colOff>
      <xdr:row>11</xdr:row>
      <xdr:rowOff>647561</xdr:rowOff>
    </xdr:to>
    <xdr:pic>
      <xdr:nvPicPr>
        <xdr:cNvPr id="12" name="图片 10" descr="BT2405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324725"/>
          <a:ext cx="1035685" cy="532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12</xdr:row>
      <xdr:rowOff>114300</xdr:rowOff>
    </xdr:from>
    <xdr:to>
      <xdr:col>5</xdr:col>
      <xdr:colOff>1131428</xdr:colOff>
      <xdr:row>12</xdr:row>
      <xdr:rowOff>581725</xdr:rowOff>
    </xdr:to>
    <xdr:pic>
      <xdr:nvPicPr>
        <xdr:cNvPr id="13" name="图片 11" descr="BT2530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972425"/>
          <a:ext cx="103568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13</xdr:row>
      <xdr:rowOff>114300</xdr:rowOff>
    </xdr:from>
    <xdr:to>
      <xdr:col>5</xdr:col>
      <xdr:colOff>1286857</xdr:colOff>
      <xdr:row>13</xdr:row>
      <xdr:rowOff>627810</xdr:rowOff>
    </xdr:to>
    <xdr:pic>
      <xdr:nvPicPr>
        <xdr:cNvPr id="14" name="图片 12" descr="BT2704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8620125"/>
          <a:ext cx="1191260" cy="51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14</xdr:row>
      <xdr:rowOff>114300</xdr:rowOff>
    </xdr:from>
    <xdr:to>
      <xdr:col>5</xdr:col>
      <xdr:colOff>1269585</xdr:colOff>
      <xdr:row>14</xdr:row>
      <xdr:rowOff>608059</xdr:rowOff>
    </xdr:to>
    <xdr:pic>
      <xdr:nvPicPr>
        <xdr:cNvPr id="15" name="图片 13" descr="BT3003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267825"/>
          <a:ext cx="1174115" cy="49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15</xdr:row>
      <xdr:rowOff>114300</xdr:rowOff>
    </xdr:from>
    <xdr:to>
      <xdr:col>5</xdr:col>
      <xdr:colOff>1537026</xdr:colOff>
      <xdr:row>15</xdr:row>
      <xdr:rowOff>640976</xdr:rowOff>
    </xdr:to>
    <xdr:pic>
      <xdr:nvPicPr>
        <xdr:cNvPr id="16" name="图片 14" descr="BT3008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915525"/>
          <a:ext cx="144145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16</xdr:row>
      <xdr:rowOff>57150</xdr:rowOff>
    </xdr:from>
    <xdr:to>
      <xdr:col>5</xdr:col>
      <xdr:colOff>1596278</xdr:colOff>
      <xdr:row>16</xdr:row>
      <xdr:rowOff>603577</xdr:rowOff>
    </xdr:to>
    <xdr:pic>
      <xdr:nvPicPr>
        <xdr:cNvPr id="17" name="图片 15" descr="BT3009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0506075"/>
          <a:ext cx="1500505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17</xdr:row>
      <xdr:rowOff>76200</xdr:rowOff>
    </xdr:from>
    <xdr:to>
      <xdr:col>5</xdr:col>
      <xdr:colOff>1609444</xdr:colOff>
      <xdr:row>17</xdr:row>
      <xdr:rowOff>602876</xdr:rowOff>
    </xdr:to>
    <xdr:pic>
      <xdr:nvPicPr>
        <xdr:cNvPr id="18" name="图片 16" descr="BT3010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172825"/>
          <a:ext cx="151384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18</xdr:row>
      <xdr:rowOff>66675</xdr:rowOff>
    </xdr:from>
    <xdr:to>
      <xdr:col>5</xdr:col>
      <xdr:colOff>997183</xdr:colOff>
      <xdr:row>18</xdr:row>
      <xdr:rowOff>606518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811000"/>
          <a:ext cx="901700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19</xdr:row>
      <xdr:rowOff>47625</xdr:rowOff>
    </xdr:from>
    <xdr:to>
      <xdr:col>5</xdr:col>
      <xdr:colOff>1537027</xdr:colOff>
      <xdr:row>19</xdr:row>
      <xdr:rowOff>594052</xdr:rowOff>
    </xdr:to>
    <xdr:pic>
      <xdr:nvPicPr>
        <xdr:cNvPr id="20" name="图片 17" descr="BT3303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2439650"/>
          <a:ext cx="1441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20</xdr:row>
      <xdr:rowOff>114300</xdr:rowOff>
    </xdr:from>
    <xdr:to>
      <xdr:col>5</xdr:col>
      <xdr:colOff>1510692</xdr:colOff>
      <xdr:row>20</xdr:row>
      <xdr:rowOff>581725</xdr:rowOff>
    </xdr:to>
    <xdr:pic>
      <xdr:nvPicPr>
        <xdr:cNvPr id="21" name="图片 18" descr="BT3304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154025"/>
          <a:ext cx="141541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21</xdr:row>
      <xdr:rowOff>114301</xdr:rowOff>
    </xdr:from>
    <xdr:to>
      <xdr:col>5</xdr:col>
      <xdr:colOff>1530442</xdr:colOff>
      <xdr:row>21</xdr:row>
      <xdr:rowOff>568559</xdr:rowOff>
    </xdr:to>
    <xdr:pic>
      <xdr:nvPicPr>
        <xdr:cNvPr id="22" name="图片 19" descr="BT353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801725"/>
          <a:ext cx="1435100" cy="45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22</xdr:row>
      <xdr:rowOff>114300</xdr:rowOff>
    </xdr:from>
    <xdr:to>
      <xdr:col>5</xdr:col>
      <xdr:colOff>1563361</xdr:colOff>
      <xdr:row>22</xdr:row>
      <xdr:rowOff>601476</xdr:rowOff>
    </xdr:to>
    <xdr:pic>
      <xdr:nvPicPr>
        <xdr:cNvPr id="23" name="图片 20" descr="BT3532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4449425"/>
          <a:ext cx="1467485" cy="487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23</xdr:row>
      <xdr:rowOff>114300</xdr:rowOff>
    </xdr:from>
    <xdr:to>
      <xdr:col>5</xdr:col>
      <xdr:colOff>1642363</xdr:colOff>
      <xdr:row>23</xdr:row>
      <xdr:rowOff>614643</xdr:rowOff>
    </xdr:to>
    <xdr:pic>
      <xdr:nvPicPr>
        <xdr:cNvPr id="24" name="图片 3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097125"/>
          <a:ext cx="1546860" cy="499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24</xdr:row>
      <xdr:rowOff>114300</xdr:rowOff>
    </xdr:from>
    <xdr:to>
      <xdr:col>5</xdr:col>
      <xdr:colOff>918182</xdr:colOff>
      <xdr:row>24</xdr:row>
      <xdr:rowOff>561975</xdr:rowOff>
    </xdr:to>
    <xdr:pic>
      <xdr:nvPicPr>
        <xdr:cNvPr id="25" name="图片 21" descr="BM9016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744825"/>
          <a:ext cx="8223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43</xdr:row>
      <xdr:rowOff>0</xdr:rowOff>
    </xdr:from>
    <xdr:to>
      <xdr:col>5</xdr:col>
      <xdr:colOff>2667000</xdr:colOff>
      <xdr:row>43</xdr:row>
      <xdr:rowOff>0</xdr:rowOff>
    </xdr:to>
    <xdr:pic>
      <xdr:nvPicPr>
        <xdr:cNvPr id="26" name="图片_21"/>
        <xdr:cNvPicPr>
          <a:picLocks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8909625"/>
          <a:ext cx="166814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25</xdr:row>
      <xdr:rowOff>66675</xdr:rowOff>
    </xdr:from>
    <xdr:to>
      <xdr:col>5</xdr:col>
      <xdr:colOff>1762124</xdr:colOff>
      <xdr:row>25</xdr:row>
      <xdr:rowOff>1087754</xdr:rowOff>
    </xdr:to>
    <xdr:pic>
      <xdr:nvPicPr>
        <xdr:cNvPr id="27" name="图片_1"/>
        <xdr:cNvPicPr>
          <a:picLocks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6344900"/>
          <a:ext cx="166687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62118</xdr:colOff>
      <xdr:row>26</xdr:row>
      <xdr:rowOff>89121</xdr:rowOff>
    </xdr:from>
    <xdr:to>
      <xdr:col>5</xdr:col>
      <xdr:colOff>1728993</xdr:colOff>
      <xdr:row>26</xdr:row>
      <xdr:rowOff>1102747</xdr:rowOff>
    </xdr:to>
    <xdr:pic>
      <xdr:nvPicPr>
        <xdr:cNvPr id="28" name="图片_2"/>
        <xdr:cNvPicPr>
          <a:picLocks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29455" y="17624425"/>
          <a:ext cx="1666875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27</xdr:row>
      <xdr:rowOff>196132</xdr:rowOff>
    </xdr:from>
    <xdr:to>
      <xdr:col>5</xdr:col>
      <xdr:colOff>2267387</xdr:colOff>
      <xdr:row>27</xdr:row>
      <xdr:rowOff>1213485</xdr:rowOff>
    </xdr:to>
    <xdr:pic>
      <xdr:nvPicPr>
        <xdr:cNvPr id="29" name="图片_3"/>
        <xdr:cNvPicPr>
          <a:picLocks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8988405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28</xdr:row>
      <xdr:rowOff>167557</xdr:rowOff>
    </xdr:from>
    <xdr:to>
      <xdr:col>5</xdr:col>
      <xdr:colOff>2284269</xdr:colOff>
      <xdr:row>28</xdr:row>
      <xdr:rowOff>1184910</xdr:rowOff>
    </xdr:to>
    <xdr:pic>
      <xdr:nvPicPr>
        <xdr:cNvPr id="30" name="图片_4"/>
        <xdr:cNvPicPr>
          <a:picLocks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0217130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29</xdr:row>
      <xdr:rowOff>47695</xdr:rowOff>
    </xdr:from>
    <xdr:to>
      <xdr:col>5</xdr:col>
      <xdr:colOff>2181223</xdr:colOff>
      <xdr:row>29</xdr:row>
      <xdr:rowOff>1095374</xdr:rowOff>
    </xdr:to>
    <xdr:pic>
      <xdr:nvPicPr>
        <xdr:cNvPr id="31" name="图片_5"/>
        <xdr:cNvPicPr>
          <a:picLocks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1355050"/>
          <a:ext cx="1668145" cy="1047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30</xdr:row>
      <xdr:rowOff>180975</xdr:rowOff>
    </xdr:from>
    <xdr:to>
      <xdr:col>5</xdr:col>
      <xdr:colOff>2323660</xdr:colOff>
      <xdr:row>30</xdr:row>
      <xdr:rowOff>1202054</xdr:rowOff>
    </xdr:to>
    <xdr:pic>
      <xdr:nvPicPr>
        <xdr:cNvPr id="32" name="图片_6"/>
        <xdr:cNvPicPr>
          <a:picLocks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27457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31</xdr:row>
      <xdr:rowOff>152818</xdr:rowOff>
    </xdr:from>
    <xdr:to>
      <xdr:col>5</xdr:col>
      <xdr:colOff>2340542</xdr:colOff>
      <xdr:row>31</xdr:row>
      <xdr:rowOff>1192529</xdr:rowOff>
    </xdr:to>
    <xdr:pic>
      <xdr:nvPicPr>
        <xdr:cNvPr id="33" name="图片_7"/>
        <xdr:cNvPicPr>
          <a:picLocks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3974425"/>
          <a:ext cx="1668145" cy="103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187025</xdr:rowOff>
    </xdr:from>
    <xdr:to>
      <xdr:col>5</xdr:col>
      <xdr:colOff>2357424</xdr:colOff>
      <xdr:row>32</xdr:row>
      <xdr:rowOff>1223009</xdr:rowOff>
    </xdr:to>
    <xdr:pic>
      <xdr:nvPicPr>
        <xdr:cNvPr id="34" name="图片_9"/>
        <xdr:cNvPicPr>
          <a:picLocks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60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161925</xdr:rowOff>
    </xdr:from>
    <xdr:to>
      <xdr:col>5</xdr:col>
      <xdr:colOff>2486024</xdr:colOff>
      <xdr:row>35</xdr:row>
      <xdr:rowOff>1247774</xdr:rowOff>
    </xdr:to>
    <xdr:pic>
      <xdr:nvPicPr>
        <xdr:cNvPr id="35" name="图片_15"/>
        <xdr:cNvPicPr>
          <a:picLocks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3150"/>
          <a:ext cx="1668145" cy="1085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180975</xdr:rowOff>
    </xdr:from>
    <xdr:to>
      <xdr:col>5</xdr:col>
      <xdr:colOff>2323660</xdr:colOff>
      <xdr:row>32</xdr:row>
      <xdr:rowOff>1202054</xdr:rowOff>
    </xdr:to>
    <xdr:pic>
      <xdr:nvPicPr>
        <xdr:cNvPr id="36" name="图片_8"/>
        <xdr:cNvPicPr>
          <a:picLocks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03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33</xdr:row>
      <xdr:rowOff>187025</xdr:rowOff>
    </xdr:from>
    <xdr:to>
      <xdr:col>5</xdr:col>
      <xdr:colOff>2323660</xdr:colOff>
      <xdr:row>33</xdr:row>
      <xdr:rowOff>1223009</xdr:rowOff>
    </xdr:to>
    <xdr:pic>
      <xdr:nvPicPr>
        <xdr:cNvPr id="37" name="图片_16"/>
        <xdr:cNvPicPr>
          <a:picLocks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65233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34</xdr:row>
      <xdr:rowOff>146770</xdr:rowOff>
    </xdr:from>
    <xdr:to>
      <xdr:col>5</xdr:col>
      <xdr:colOff>2334915</xdr:colOff>
      <xdr:row>34</xdr:row>
      <xdr:rowOff>1171575</xdr:rowOff>
    </xdr:to>
    <xdr:pic>
      <xdr:nvPicPr>
        <xdr:cNvPr id="38" name="图片_17"/>
        <xdr:cNvPicPr>
          <a:picLocks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7740610"/>
          <a:ext cx="1668145" cy="1024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164082</xdr:rowOff>
    </xdr:from>
    <xdr:to>
      <xdr:col>5</xdr:col>
      <xdr:colOff>2019299</xdr:colOff>
      <xdr:row>35</xdr:row>
      <xdr:rowOff>1196340</xdr:rowOff>
    </xdr:to>
    <xdr:pic>
      <xdr:nvPicPr>
        <xdr:cNvPr id="39" name="图片_18"/>
        <xdr:cNvPicPr>
          <a:picLocks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505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36</xdr:row>
      <xdr:rowOff>183132</xdr:rowOff>
    </xdr:from>
    <xdr:to>
      <xdr:col>5</xdr:col>
      <xdr:colOff>2278641</xdr:colOff>
      <xdr:row>36</xdr:row>
      <xdr:rowOff>1215390</xdr:rowOff>
    </xdr:to>
    <xdr:pic>
      <xdr:nvPicPr>
        <xdr:cNvPr id="40" name="图片_19"/>
        <xdr:cNvPicPr>
          <a:picLocks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029140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37</xdr:row>
      <xdr:rowOff>163664</xdr:rowOff>
    </xdr:from>
    <xdr:to>
      <xdr:col>5</xdr:col>
      <xdr:colOff>2216741</xdr:colOff>
      <xdr:row>37</xdr:row>
      <xdr:rowOff>1177290</xdr:rowOff>
    </xdr:to>
    <xdr:pic>
      <xdr:nvPicPr>
        <xdr:cNvPr id="41" name="图片_12"/>
        <xdr:cNvPicPr>
          <a:picLocks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1529020"/>
          <a:ext cx="1668145" cy="1014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38</xdr:row>
      <xdr:rowOff>199610</xdr:rowOff>
    </xdr:from>
    <xdr:to>
      <xdr:col>5</xdr:col>
      <xdr:colOff>2267387</xdr:colOff>
      <xdr:row>38</xdr:row>
      <xdr:rowOff>1202056</xdr:rowOff>
    </xdr:to>
    <xdr:pic>
      <xdr:nvPicPr>
        <xdr:cNvPr id="42" name="图片_11"/>
        <xdr:cNvPicPr>
          <a:picLocks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2822515"/>
          <a:ext cx="1668145" cy="1002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40</xdr:row>
      <xdr:rowOff>155878</xdr:rowOff>
    </xdr:from>
    <xdr:to>
      <xdr:col>5</xdr:col>
      <xdr:colOff>2278641</xdr:colOff>
      <xdr:row>40</xdr:row>
      <xdr:rowOff>1162050</xdr:rowOff>
    </xdr:to>
    <xdr:pic>
      <xdr:nvPicPr>
        <xdr:cNvPr id="43" name="图片_10"/>
        <xdr:cNvPicPr>
          <a:picLocks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5293300"/>
          <a:ext cx="1668145" cy="100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41</xdr:row>
      <xdr:rowOff>129040</xdr:rowOff>
    </xdr:from>
    <xdr:to>
      <xdr:col>5</xdr:col>
      <xdr:colOff>2790824</xdr:colOff>
      <xdr:row>41</xdr:row>
      <xdr:rowOff>1127760</xdr:rowOff>
    </xdr:to>
    <xdr:pic>
      <xdr:nvPicPr>
        <xdr:cNvPr id="44" name="图片_20"/>
        <xdr:cNvPicPr>
          <a:picLocks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6523930"/>
          <a:ext cx="1668145" cy="99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42</xdr:row>
      <xdr:rowOff>66675</xdr:rowOff>
    </xdr:from>
    <xdr:to>
      <xdr:col>5</xdr:col>
      <xdr:colOff>2667000</xdr:colOff>
      <xdr:row>42</xdr:row>
      <xdr:rowOff>1135381</xdr:rowOff>
    </xdr:to>
    <xdr:pic>
      <xdr:nvPicPr>
        <xdr:cNvPr id="45" name="图片_21"/>
        <xdr:cNvPicPr>
          <a:picLocks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7719000"/>
          <a:ext cx="1668145" cy="106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485775</xdr:colOff>
      <xdr:row>2</xdr:row>
      <xdr:rowOff>200025</xdr:rowOff>
    </xdr:from>
    <xdr:to>
      <xdr:col>7</xdr:col>
      <xdr:colOff>1323975</xdr:colOff>
      <xdr:row>2</xdr:row>
      <xdr:rowOff>701877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908925" y="1171575"/>
          <a:ext cx="838200" cy="501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409575</xdr:colOff>
      <xdr:row>3</xdr:row>
      <xdr:rowOff>238125</xdr:rowOff>
    </xdr:from>
    <xdr:to>
      <xdr:col>7</xdr:col>
      <xdr:colOff>1400375</xdr:colOff>
      <xdr:row>3</xdr:row>
      <xdr:rowOff>752475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7832725" y="2133600"/>
          <a:ext cx="99060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371474</xdr:colOff>
      <xdr:row>4</xdr:row>
      <xdr:rowOff>161925</xdr:rowOff>
    </xdr:from>
    <xdr:to>
      <xdr:col>7</xdr:col>
      <xdr:colOff>1447799</xdr:colOff>
      <xdr:row>4</xdr:row>
      <xdr:rowOff>647651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7793990" y="2981325"/>
          <a:ext cx="1076325" cy="485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5</xdr:row>
      <xdr:rowOff>238126</xdr:rowOff>
    </xdr:from>
    <xdr:to>
      <xdr:col>7</xdr:col>
      <xdr:colOff>1667738</xdr:colOff>
      <xdr:row>5</xdr:row>
      <xdr:rowOff>752475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7766050" y="3981450"/>
          <a:ext cx="132461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619125</xdr:colOff>
      <xdr:row>9</xdr:row>
      <xdr:rowOff>228599</xdr:rowOff>
    </xdr:from>
    <xdr:to>
      <xdr:col>7</xdr:col>
      <xdr:colOff>1102490</xdr:colOff>
      <xdr:row>9</xdr:row>
      <xdr:rowOff>742949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8042275" y="7666990"/>
          <a:ext cx="483235" cy="514350"/>
        </a:xfrm>
        <a:prstGeom prst="rect">
          <a:avLst/>
        </a:prstGeom>
      </xdr:spPr>
    </xdr:pic>
    <xdr:clientData/>
  </xdr:twoCellAnchor>
  <xdr:twoCellAnchor>
    <xdr:from>
      <xdr:col>7</xdr:col>
      <xdr:colOff>561975</xdr:colOff>
      <xdr:row>8</xdr:row>
      <xdr:rowOff>171449</xdr:rowOff>
    </xdr:from>
    <xdr:to>
      <xdr:col>7</xdr:col>
      <xdr:colOff>1225855</xdr:colOff>
      <xdr:row>8</xdr:row>
      <xdr:rowOff>676274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7985125" y="6685915"/>
          <a:ext cx="663575" cy="504825"/>
        </a:xfrm>
        <a:prstGeom prst="rect">
          <a:avLst/>
        </a:prstGeom>
      </xdr:spPr>
    </xdr:pic>
    <xdr:clientData/>
  </xdr:twoCellAnchor>
  <xdr:twoCellAnchor>
    <xdr:from>
      <xdr:col>7</xdr:col>
      <xdr:colOff>552450</xdr:colOff>
      <xdr:row>7</xdr:row>
      <xdr:rowOff>219074</xdr:rowOff>
    </xdr:from>
    <xdr:to>
      <xdr:col>7</xdr:col>
      <xdr:colOff>1152525</xdr:colOff>
      <xdr:row>7</xdr:row>
      <xdr:rowOff>735139</xdr:rowOff>
    </xdr:to>
    <xdr:pic>
      <xdr:nvPicPr>
        <xdr:cNvPr id="8" name="图片 7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7975600" y="5809615"/>
          <a:ext cx="600075" cy="516255"/>
        </a:xfrm>
        <a:prstGeom prst="rect">
          <a:avLst/>
        </a:prstGeom>
      </xdr:spPr>
    </xdr:pic>
    <xdr:clientData/>
  </xdr:twoCellAnchor>
  <xdr:twoCellAnchor>
    <xdr:from>
      <xdr:col>7</xdr:col>
      <xdr:colOff>381000</xdr:colOff>
      <xdr:row>6</xdr:row>
      <xdr:rowOff>171450</xdr:rowOff>
    </xdr:from>
    <xdr:to>
      <xdr:col>7</xdr:col>
      <xdr:colOff>1326430</xdr:colOff>
      <xdr:row>6</xdr:row>
      <xdr:rowOff>723900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7804150" y="4838700"/>
          <a:ext cx="944880" cy="552450"/>
        </a:xfrm>
        <a:prstGeom prst="rect">
          <a:avLst/>
        </a:prstGeom>
      </xdr:spPr>
    </xdr:pic>
    <xdr:clientData/>
  </xdr:twoCellAnchor>
  <xdr:twoCellAnchor>
    <xdr:from>
      <xdr:col>7</xdr:col>
      <xdr:colOff>495300</xdr:colOff>
      <xdr:row>10</xdr:row>
      <xdr:rowOff>161925</xdr:rowOff>
    </xdr:from>
    <xdr:to>
      <xdr:col>7</xdr:col>
      <xdr:colOff>1298958</xdr:colOff>
      <xdr:row>10</xdr:row>
      <xdr:rowOff>609600</xdr:rowOff>
    </xdr:to>
    <xdr:pic>
      <xdr:nvPicPr>
        <xdr:cNvPr id="10" name="图片 9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7918450" y="8524875"/>
          <a:ext cx="803275" cy="447675"/>
        </a:xfrm>
        <a:prstGeom prst="rect">
          <a:avLst/>
        </a:prstGeom>
      </xdr:spPr>
    </xdr:pic>
    <xdr:clientData/>
  </xdr:twoCellAnchor>
  <xdr:twoCellAnchor>
    <xdr:from>
      <xdr:col>7</xdr:col>
      <xdr:colOff>523875</xdr:colOff>
      <xdr:row>11</xdr:row>
      <xdr:rowOff>209550</xdr:rowOff>
    </xdr:from>
    <xdr:to>
      <xdr:col>7</xdr:col>
      <xdr:colOff>1283848</xdr:colOff>
      <xdr:row>11</xdr:row>
      <xdr:rowOff>781050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7947025" y="9496425"/>
          <a:ext cx="759460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161925</xdr:colOff>
      <xdr:row>12</xdr:row>
      <xdr:rowOff>190501</xdr:rowOff>
    </xdr:from>
    <xdr:to>
      <xdr:col>7</xdr:col>
      <xdr:colOff>1714500</xdr:colOff>
      <xdr:row>12</xdr:row>
      <xdr:rowOff>716651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7585075" y="10401300"/>
          <a:ext cx="1552575" cy="5257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209550</xdr:colOff>
      <xdr:row>13</xdr:row>
      <xdr:rowOff>238125</xdr:rowOff>
    </xdr:from>
    <xdr:to>
      <xdr:col>7</xdr:col>
      <xdr:colOff>1476375</xdr:colOff>
      <xdr:row>13</xdr:row>
      <xdr:rowOff>758844</xdr:rowOff>
    </xdr:to>
    <xdr:pic>
      <xdr:nvPicPr>
        <xdr:cNvPr id="13" name="Picture 2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7632700" y="11372850"/>
          <a:ext cx="1266825" cy="52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14</xdr:row>
      <xdr:rowOff>219074</xdr:rowOff>
    </xdr:from>
    <xdr:to>
      <xdr:col>7</xdr:col>
      <xdr:colOff>1438275</xdr:colOff>
      <xdr:row>14</xdr:row>
      <xdr:rowOff>682419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7756525" y="12277090"/>
          <a:ext cx="1104900" cy="463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266700</xdr:colOff>
      <xdr:row>15</xdr:row>
      <xdr:rowOff>190500</xdr:rowOff>
    </xdr:from>
    <xdr:to>
      <xdr:col>7</xdr:col>
      <xdr:colOff>1514475</xdr:colOff>
      <xdr:row>15</xdr:row>
      <xdr:rowOff>628421</xdr:rowOff>
    </xdr:to>
    <xdr:pic>
      <xdr:nvPicPr>
        <xdr:cNvPr id="15" name="Picture 4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7689850" y="13173075"/>
          <a:ext cx="1247775" cy="437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16</xdr:row>
      <xdr:rowOff>257175</xdr:rowOff>
    </xdr:from>
    <xdr:to>
      <xdr:col>7</xdr:col>
      <xdr:colOff>1343025</xdr:colOff>
      <xdr:row>16</xdr:row>
      <xdr:rowOff>753346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7756525" y="14163675"/>
          <a:ext cx="1009650" cy="495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18</xdr:row>
      <xdr:rowOff>171450</xdr:rowOff>
    </xdr:from>
    <xdr:to>
      <xdr:col>7</xdr:col>
      <xdr:colOff>1380357</xdr:colOff>
      <xdr:row>18</xdr:row>
      <xdr:rowOff>619125</xdr:rowOff>
    </xdr:to>
    <xdr:pic>
      <xdr:nvPicPr>
        <xdr:cNvPr id="17" name="Picture 2"/>
        <xdr:cNvPicPr>
          <a:picLocks noChangeAspect="1" noChangeArrowheads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7756525" y="15925800"/>
          <a:ext cx="104648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400050</xdr:colOff>
      <xdr:row>17</xdr:row>
      <xdr:rowOff>247650</xdr:rowOff>
    </xdr:from>
    <xdr:to>
      <xdr:col>7</xdr:col>
      <xdr:colOff>1597313</xdr:colOff>
      <xdr:row>17</xdr:row>
      <xdr:rowOff>828675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7823200" y="15078075"/>
          <a:ext cx="11969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838200</xdr:colOff>
      <xdr:row>19</xdr:row>
      <xdr:rowOff>47625</xdr:rowOff>
    </xdr:from>
    <xdr:to>
      <xdr:col>7</xdr:col>
      <xdr:colOff>1657350</xdr:colOff>
      <xdr:row>19</xdr:row>
      <xdr:rowOff>609600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8261350" y="16725900"/>
          <a:ext cx="81915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20</xdr:row>
      <xdr:rowOff>47626</xdr:rowOff>
    </xdr:from>
    <xdr:to>
      <xdr:col>7</xdr:col>
      <xdr:colOff>1578467</xdr:colOff>
      <xdr:row>20</xdr:row>
      <xdr:rowOff>581026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8280400" y="17649825"/>
          <a:ext cx="720725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21</xdr:row>
      <xdr:rowOff>76200</xdr:rowOff>
    </xdr:from>
    <xdr:to>
      <xdr:col>7</xdr:col>
      <xdr:colOff>1460501</xdr:colOff>
      <xdr:row>21</xdr:row>
      <xdr:rowOff>533400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8280400" y="18602325"/>
          <a:ext cx="603250" cy="457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22</xdr:row>
      <xdr:rowOff>133350</xdr:rowOff>
    </xdr:from>
    <xdr:to>
      <xdr:col>7</xdr:col>
      <xdr:colOff>1485901</xdr:colOff>
      <xdr:row>22</xdr:row>
      <xdr:rowOff>539469</xdr:rowOff>
    </xdr:to>
    <xdr:pic>
      <xdr:nvPicPr>
        <xdr:cNvPr id="22" name="Picture 5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>
          <a:off x="8280400" y="19583400"/>
          <a:ext cx="628650" cy="405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914400</xdr:colOff>
      <xdr:row>23</xdr:row>
      <xdr:rowOff>28575</xdr:rowOff>
    </xdr:from>
    <xdr:to>
      <xdr:col>7</xdr:col>
      <xdr:colOff>1407905</xdr:colOff>
      <xdr:row>23</xdr:row>
      <xdr:rowOff>552450</xdr:rowOff>
    </xdr:to>
    <xdr:pic>
      <xdr:nvPicPr>
        <xdr:cNvPr id="23" name="Picture 6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8337550" y="20402550"/>
          <a:ext cx="49339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809626</xdr:colOff>
      <xdr:row>24</xdr:row>
      <xdr:rowOff>133350</xdr:rowOff>
    </xdr:from>
    <xdr:to>
      <xdr:col>7</xdr:col>
      <xdr:colOff>1552576</xdr:colOff>
      <xdr:row>24</xdr:row>
      <xdr:rowOff>588335</xdr:rowOff>
    </xdr:to>
    <xdr:pic>
      <xdr:nvPicPr>
        <xdr:cNvPr id="24" name="Picture 7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8232775" y="21431250"/>
          <a:ext cx="742950" cy="4546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676276</xdr:colOff>
      <xdr:row>25</xdr:row>
      <xdr:rowOff>114301</xdr:rowOff>
    </xdr:from>
    <xdr:to>
      <xdr:col>7</xdr:col>
      <xdr:colOff>1704976</xdr:colOff>
      <xdr:row>25</xdr:row>
      <xdr:rowOff>570825</xdr:rowOff>
    </xdr:to>
    <xdr:pic>
      <xdr:nvPicPr>
        <xdr:cNvPr id="25" name="Picture 8"/>
        <xdr:cNvPicPr>
          <a:picLocks noChangeAspect="1" noChangeArrowheads="1"/>
        </xdr:cNvPicPr>
      </xdr:nvPicPr>
      <xdr:blipFill>
        <a:blip r:embed="rId24" cstate="print"/>
        <a:srcRect/>
        <a:stretch>
          <a:fillRect/>
        </a:stretch>
      </xdr:blipFill>
      <xdr:spPr>
        <a:xfrm>
          <a:off x="8099425" y="22336125"/>
          <a:ext cx="1028700" cy="455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26</xdr:row>
      <xdr:rowOff>95249</xdr:rowOff>
    </xdr:from>
    <xdr:to>
      <xdr:col>7</xdr:col>
      <xdr:colOff>1653339</xdr:colOff>
      <xdr:row>26</xdr:row>
      <xdr:rowOff>542924</xdr:rowOff>
    </xdr:to>
    <xdr:pic>
      <xdr:nvPicPr>
        <xdr:cNvPr id="26" name="Picture 9"/>
        <xdr:cNvPicPr>
          <a:picLocks noChangeAspect="1" noChangeArrowheads="1"/>
        </xdr:cNvPicPr>
      </xdr:nvPicPr>
      <xdr:blipFill>
        <a:blip r:embed="rId25" cstate="print"/>
        <a:srcRect/>
        <a:stretch>
          <a:fillRect/>
        </a:stretch>
      </xdr:blipFill>
      <xdr:spPr>
        <a:xfrm>
          <a:off x="8251825" y="23240365"/>
          <a:ext cx="82423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30</xdr:row>
      <xdr:rowOff>95250</xdr:rowOff>
    </xdr:from>
    <xdr:to>
      <xdr:col>7</xdr:col>
      <xdr:colOff>1766938</xdr:colOff>
      <xdr:row>30</xdr:row>
      <xdr:rowOff>571499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8289925" y="26936700"/>
          <a:ext cx="899795" cy="475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771526</xdr:colOff>
      <xdr:row>31</xdr:row>
      <xdr:rowOff>142875</xdr:rowOff>
    </xdr:from>
    <xdr:to>
      <xdr:col>7</xdr:col>
      <xdr:colOff>1819276</xdr:colOff>
      <xdr:row>31</xdr:row>
      <xdr:rowOff>607974</xdr:rowOff>
    </xdr:to>
    <xdr:pic>
      <xdr:nvPicPr>
        <xdr:cNvPr id="28" name="Picture 3"/>
        <xdr:cNvPicPr>
          <a:picLocks noChangeAspect="1" noChangeArrowheads="1"/>
        </xdr:cNvPicPr>
      </xdr:nvPicPr>
      <xdr:blipFill>
        <a:blip r:embed="rId27" cstate="print"/>
        <a:srcRect/>
        <a:stretch>
          <a:fillRect/>
        </a:stretch>
      </xdr:blipFill>
      <xdr:spPr>
        <a:xfrm>
          <a:off x="8194675" y="27908250"/>
          <a:ext cx="1047750" cy="464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714375</xdr:colOff>
      <xdr:row>32</xdr:row>
      <xdr:rowOff>57150</xdr:rowOff>
    </xdr:from>
    <xdr:to>
      <xdr:col>7</xdr:col>
      <xdr:colOff>1927908</xdr:colOff>
      <xdr:row>32</xdr:row>
      <xdr:rowOff>581025</xdr:rowOff>
    </xdr:to>
    <xdr:pic>
      <xdr:nvPicPr>
        <xdr:cNvPr id="29" name="Picture 4"/>
        <xdr:cNvPicPr>
          <a:picLocks noChangeAspect="1" noChangeArrowheads="1"/>
        </xdr:cNvPicPr>
      </xdr:nvPicPr>
      <xdr:blipFill>
        <a:blip r:embed="rId28" cstate="print"/>
        <a:srcRect/>
        <a:stretch>
          <a:fillRect/>
        </a:stretch>
      </xdr:blipFill>
      <xdr:spPr>
        <a:xfrm>
          <a:off x="8137525" y="28746450"/>
          <a:ext cx="121348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828674</xdr:colOff>
      <xdr:row>33</xdr:row>
      <xdr:rowOff>161925</xdr:rowOff>
    </xdr:from>
    <xdr:to>
      <xdr:col>7</xdr:col>
      <xdr:colOff>1676400</xdr:colOff>
      <xdr:row>33</xdr:row>
      <xdr:rowOff>661703</xdr:rowOff>
    </xdr:to>
    <xdr:pic>
      <xdr:nvPicPr>
        <xdr:cNvPr id="30" name="Picture 1"/>
        <xdr:cNvPicPr>
          <a:picLocks noChangeAspect="1" noChangeArrowheads="1"/>
        </xdr:cNvPicPr>
      </xdr:nvPicPr>
      <xdr:blipFill>
        <a:blip r:embed="rId29" cstate="print"/>
        <a:srcRect/>
        <a:stretch>
          <a:fillRect/>
        </a:stretch>
      </xdr:blipFill>
      <xdr:spPr>
        <a:xfrm>
          <a:off x="8251190" y="29775150"/>
          <a:ext cx="848360" cy="499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790575</xdr:colOff>
      <xdr:row>34</xdr:row>
      <xdr:rowOff>171450</xdr:rowOff>
    </xdr:from>
    <xdr:to>
      <xdr:col>7</xdr:col>
      <xdr:colOff>1714500</xdr:colOff>
      <xdr:row>34</xdr:row>
      <xdr:rowOff>742950</xdr:rowOff>
    </xdr:to>
    <xdr:pic>
      <xdr:nvPicPr>
        <xdr:cNvPr id="31" name="Picture 2"/>
        <xdr:cNvPicPr>
          <a:picLocks noChangeAspect="1" noChangeArrowheads="1"/>
        </xdr:cNvPicPr>
      </xdr:nvPicPr>
      <xdr:blipFill>
        <a:blip r:embed="rId30" cstate="print"/>
        <a:srcRect/>
        <a:stretch>
          <a:fillRect/>
        </a:stretch>
      </xdr:blipFill>
      <xdr:spPr>
        <a:xfrm>
          <a:off x="8213725" y="30708600"/>
          <a:ext cx="923925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257175</xdr:colOff>
      <xdr:row>35</xdr:row>
      <xdr:rowOff>180975</xdr:rowOff>
    </xdr:from>
    <xdr:to>
      <xdr:col>7</xdr:col>
      <xdr:colOff>2095500</xdr:colOff>
      <xdr:row>35</xdr:row>
      <xdr:rowOff>771525</xdr:rowOff>
    </xdr:to>
    <xdr:pic>
      <xdr:nvPicPr>
        <xdr:cNvPr id="32" name="Picture 3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7680325" y="31642050"/>
          <a:ext cx="1810385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438150</xdr:colOff>
      <xdr:row>36</xdr:row>
      <xdr:rowOff>200025</xdr:rowOff>
    </xdr:from>
    <xdr:to>
      <xdr:col>7</xdr:col>
      <xdr:colOff>1892301</xdr:colOff>
      <xdr:row>36</xdr:row>
      <xdr:rowOff>733425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>
          <a:off x="7861300" y="32585025"/>
          <a:ext cx="145415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390525</xdr:colOff>
      <xdr:row>37</xdr:row>
      <xdr:rowOff>180976</xdr:rowOff>
    </xdr:from>
    <xdr:to>
      <xdr:col>7</xdr:col>
      <xdr:colOff>1914525</xdr:colOff>
      <xdr:row>37</xdr:row>
      <xdr:rowOff>772060</xdr:rowOff>
    </xdr:to>
    <xdr:pic>
      <xdr:nvPicPr>
        <xdr:cNvPr id="34" name="Picture 2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7813675" y="33489900"/>
          <a:ext cx="1524000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38</xdr:row>
      <xdr:rowOff>276226</xdr:rowOff>
    </xdr:from>
    <xdr:to>
      <xdr:col>7</xdr:col>
      <xdr:colOff>2009775</xdr:colOff>
      <xdr:row>38</xdr:row>
      <xdr:rowOff>811738</xdr:rowOff>
    </xdr:to>
    <xdr:pic>
      <xdr:nvPicPr>
        <xdr:cNvPr id="35" name="Picture 3"/>
        <xdr:cNvPicPr>
          <a:picLocks noChangeAspect="1" noChangeArrowheads="1"/>
        </xdr:cNvPicPr>
      </xdr:nvPicPr>
      <xdr:blipFill>
        <a:blip r:embed="rId34" cstate="print"/>
        <a:srcRect/>
        <a:stretch>
          <a:fillRect/>
        </a:stretch>
      </xdr:blipFill>
      <xdr:spPr>
        <a:xfrm>
          <a:off x="7766050" y="34509075"/>
          <a:ext cx="1666875" cy="535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39</xdr:row>
      <xdr:rowOff>247650</xdr:rowOff>
    </xdr:from>
    <xdr:to>
      <xdr:col>7</xdr:col>
      <xdr:colOff>1510544</xdr:colOff>
      <xdr:row>39</xdr:row>
      <xdr:rowOff>771525</xdr:rowOff>
    </xdr:to>
    <xdr:pic>
      <xdr:nvPicPr>
        <xdr:cNvPr id="36" name="Picture 4"/>
        <xdr:cNvPicPr>
          <a:picLocks noChangeAspect="1" noChangeArrowheads="1"/>
        </xdr:cNvPicPr>
      </xdr:nvPicPr>
      <xdr:blipFill>
        <a:blip r:embed="rId35" cstate="print"/>
        <a:srcRect/>
        <a:stretch>
          <a:fillRect/>
        </a:stretch>
      </xdr:blipFill>
      <xdr:spPr>
        <a:xfrm>
          <a:off x="8251825" y="35404425"/>
          <a:ext cx="68135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40</xdr:row>
      <xdr:rowOff>209550</xdr:rowOff>
    </xdr:from>
    <xdr:to>
      <xdr:col>7</xdr:col>
      <xdr:colOff>1447800</xdr:colOff>
      <xdr:row>40</xdr:row>
      <xdr:rowOff>759669</xdr:rowOff>
    </xdr:to>
    <xdr:pic>
      <xdr:nvPicPr>
        <xdr:cNvPr id="37" name="Picture 5"/>
        <xdr:cNvPicPr>
          <a:picLocks noChangeAspect="1" noChangeArrowheads="1"/>
        </xdr:cNvPicPr>
      </xdr:nvPicPr>
      <xdr:blipFill>
        <a:blip r:embed="rId36" cstate="print"/>
        <a:srcRect/>
        <a:stretch>
          <a:fillRect/>
        </a:stretch>
      </xdr:blipFill>
      <xdr:spPr>
        <a:xfrm>
          <a:off x="8289925" y="36290250"/>
          <a:ext cx="581025" cy="549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41</xdr:row>
      <xdr:rowOff>165847</xdr:rowOff>
    </xdr:from>
    <xdr:to>
      <xdr:col>7</xdr:col>
      <xdr:colOff>1428750</xdr:colOff>
      <xdr:row>41</xdr:row>
      <xdr:rowOff>723900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37" cstate="print"/>
        <a:srcRect/>
        <a:stretch>
          <a:fillRect/>
        </a:stretch>
      </xdr:blipFill>
      <xdr:spPr>
        <a:xfrm>
          <a:off x="8280400" y="37170360"/>
          <a:ext cx="571500" cy="5581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628650</xdr:colOff>
      <xdr:row>27</xdr:row>
      <xdr:rowOff>190500</xdr:rowOff>
    </xdr:from>
    <xdr:to>
      <xdr:col>7</xdr:col>
      <xdr:colOff>1733550</xdr:colOff>
      <xdr:row>27</xdr:row>
      <xdr:rowOff>724159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38" cstate="print"/>
        <a:srcRect/>
        <a:stretch>
          <a:fillRect/>
        </a:stretch>
      </xdr:blipFill>
      <xdr:spPr>
        <a:xfrm>
          <a:off x="8051800" y="24260175"/>
          <a:ext cx="110490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885824</xdr:colOff>
      <xdr:row>28</xdr:row>
      <xdr:rowOff>228600</xdr:rowOff>
    </xdr:from>
    <xdr:to>
      <xdr:col>7</xdr:col>
      <xdr:colOff>1514474</xdr:colOff>
      <xdr:row>28</xdr:row>
      <xdr:rowOff>677636</xdr:rowOff>
    </xdr:to>
    <xdr:pic>
      <xdr:nvPicPr>
        <xdr:cNvPr id="40" name="Picture 8"/>
        <xdr:cNvPicPr>
          <a:picLocks noChangeAspect="1" noChangeArrowheads="1"/>
        </xdr:cNvPicPr>
      </xdr:nvPicPr>
      <xdr:blipFill>
        <a:blip r:embed="rId39" cstate="print"/>
        <a:srcRect/>
        <a:stretch>
          <a:fillRect/>
        </a:stretch>
      </xdr:blipFill>
      <xdr:spPr>
        <a:xfrm>
          <a:off x="8308340" y="25222200"/>
          <a:ext cx="628650" cy="44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1009649</xdr:colOff>
      <xdr:row>29</xdr:row>
      <xdr:rowOff>219075</xdr:rowOff>
    </xdr:from>
    <xdr:to>
      <xdr:col>7</xdr:col>
      <xdr:colOff>1666874</xdr:colOff>
      <xdr:row>29</xdr:row>
      <xdr:rowOff>638175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40" cstate="print"/>
        <a:srcRect/>
        <a:stretch>
          <a:fillRect/>
        </a:stretch>
      </xdr:blipFill>
      <xdr:spPr>
        <a:xfrm>
          <a:off x="8432165" y="26136600"/>
          <a:ext cx="657225" cy="419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828676</xdr:colOff>
      <xdr:row>42</xdr:row>
      <xdr:rowOff>142875</xdr:rowOff>
    </xdr:from>
    <xdr:to>
      <xdr:col>7</xdr:col>
      <xdr:colOff>1590676</xdr:colOff>
      <xdr:row>42</xdr:row>
      <xdr:rowOff>709132</xdr:rowOff>
    </xdr:to>
    <xdr:pic>
      <xdr:nvPicPr>
        <xdr:cNvPr id="42" name="Picture 1"/>
        <xdr:cNvPicPr>
          <a:picLocks noChangeAspect="1" noChangeArrowheads="1"/>
        </xdr:cNvPicPr>
      </xdr:nvPicPr>
      <xdr:blipFill>
        <a:blip r:embed="rId41" cstate="print"/>
        <a:srcRect/>
        <a:stretch>
          <a:fillRect/>
        </a:stretch>
      </xdr:blipFill>
      <xdr:spPr>
        <a:xfrm>
          <a:off x="8251825" y="38071425"/>
          <a:ext cx="762000" cy="565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43</xdr:row>
      <xdr:rowOff>180975</xdr:rowOff>
    </xdr:from>
    <xdr:to>
      <xdr:col>7</xdr:col>
      <xdr:colOff>1428750</xdr:colOff>
      <xdr:row>43</xdr:row>
      <xdr:rowOff>662940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r:embed="rId42" cstate="print"/>
        <a:srcRect/>
        <a:stretch>
          <a:fillRect/>
        </a:stretch>
      </xdr:blipFill>
      <xdr:spPr>
        <a:xfrm>
          <a:off x="8289925" y="39033450"/>
          <a:ext cx="561975" cy="4819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904876</xdr:colOff>
      <xdr:row>44</xdr:row>
      <xdr:rowOff>171450</xdr:rowOff>
    </xdr:from>
    <xdr:to>
      <xdr:col>7</xdr:col>
      <xdr:colOff>1487582</xdr:colOff>
      <xdr:row>44</xdr:row>
      <xdr:rowOff>666750</xdr:rowOff>
    </xdr:to>
    <xdr:pic>
      <xdr:nvPicPr>
        <xdr:cNvPr id="44" name="图片 4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8328025" y="39947850"/>
          <a:ext cx="582295" cy="495300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45</xdr:row>
      <xdr:rowOff>180975</xdr:rowOff>
    </xdr:from>
    <xdr:to>
      <xdr:col>7</xdr:col>
      <xdr:colOff>1808720</xdr:colOff>
      <xdr:row>45</xdr:row>
      <xdr:rowOff>685800</xdr:rowOff>
    </xdr:to>
    <xdr:pic>
      <xdr:nvPicPr>
        <xdr:cNvPr id="45" name="图片 4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099425" y="40881300"/>
          <a:ext cx="1132205" cy="504825"/>
        </a:xfrm>
        <a:prstGeom prst="rect">
          <a:avLst/>
        </a:prstGeom>
      </xdr:spPr>
    </xdr:pic>
    <xdr:clientData/>
  </xdr:twoCellAnchor>
  <xdr:twoCellAnchor>
    <xdr:from>
      <xdr:col>7</xdr:col>
      <xdr:colOff>876300</xdr:colOff>
      <xdr:row>48</xdr:row>
      <xdr:rowOff>123825</xdr:rowOff>
    </xdr:from>
    <xdr:to>
      <xdr:col>7</xdr:col>
      <xdr:colOff>1581150</xdr:colOff>
      <xdr:row>48</xdr:row>
      <xdr:rowOff>828675</xdr:rowOff>
    </xdr:to>
    <xdr:pic>
      <xdr:nvPicPr>
        <xdr:cNvPr id="46" name="图片 45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35959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828675</xdr:colOff>
      <xdr:row>46</xdr:row>
      <xdr:rowOff>114300</xdr:rowOff>
    </xdr:from>
    <xdr:to>
      <xdr:col>7</xdr:col>
      <xdr:colOff>1533525</xdr:colOff>
      <xdr:row>46</xdr:row>
      <xdr:rowOff>819150</xdr:rowOff>
    </xdr:to>
    <xdr:pic>
      <xdr:nvPicPr>
        <xdr:cNvPr id="47" name="图片 46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51825" y="417385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49</xdr:row>
      <xdr:rowOff>123825</xdr:rowOff>
    </xdr:from>
    <xdr:to>
      <xdr:col>7</xdr:col>
      <xdr:colOff>1581150</xdr:colOff>
      <xdr:row>49</xdr:row>
      <xdr:rowOff>828675</xdr:rowOff>
    </xdr:to>
    <xdr:pic>
      <xdr:nvPicPr>
        <xdr:cNvPr id="48" name="图片 47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45198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50</xdr:row>
      <xdr:rowOff>123825</xdr:rowOff>
    </xdr:from>
    <xdr:to>
      <xdr:col>7</xdr:col>
      <xdr:colOff>1581150</xdr:colOff>
      <xdr:row>50</xdr:row>
      <xdr:rowOff>828675</xdr:rowOff>
    </xdr:to>
    <xdr:pic>
      <xdr:nvPicPr>
        <xdr:cNvPr id="49" name="图片 48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544377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857250</xdr:colOff>
      <xdr:row>47</xdr:row>
      <xdr:rowOff>95250</xdr:rowOff>
    </xdr:from>
    <xdr:to>
      <xdr:col>7</xdr:col>
      <xdr:colOff>1562100</xdr:colOff>
      <xdr:row>47</xdr:row>
      <xdr:rowOff>800100</xdr:rowOff>
    </xdr:to>
    <xdr:pic>
      <xdr:nvPicPr>
        <xdr:cNvPr id="50" name="图片 49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0400" y="426434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666750</xdr:colOff>
      <xdr:row>51</xdr:row>
      <xdr:rowOff>76200</xdr:rowOff>
    </xdr:from>
    <xdr:to>
      <xdr:col>7</xdr:col>
      <xdr:colOff>1676274</xdr:colOff>
      <xdr:row>51</xdr:row>
      <xdr:rowOff>819057</xdr:rowOff>
    </xdr:to>
    <xdr:pic>
      <xdr:nvPicPr>
        <xdr:cNvPr id="51" name="图片 50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089900" y="46320075"/>
          <a:ext cx="1009015" cy="742315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52</xdr:row>
      <xdr:rowOff>57150</xdr:rowOff>
    </xdr:from>
    <xdr:to>
      <xdr:col>7</xdr:col>
      <xdr:colOff>1647825</xdr:colOff>
      <xdr:row>52</xdr:row>
      <xdr:rowOff>882051</xdr:rowOff>
    </xdr:to>
    <xdr:pic>
      <xdr:nvPicPr>
        <xdr:cNvPr id="52" name="图片 5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099425" y="47224950"/>
          <a:ext cx="971550" cy="824865"/>
        </a:xfrm>
        <a:prstGeom prst="rect">
          <a:avLst/>
        </a:prstGeom>
      </xdr:spPr>
    </xdr:pic>
    <xdr:clientData/>
  </xdr:twoCellAnchor>
  <xdr:twoCellAnchor>
    <xdr:from>
      <xdr:col>7</xdr:col>
      <xdr:colOff>809625</xdr:colOff>
      <xdr:row>53</xdr:row>
      <xdr:rowOff>228600</xdr:rowOff>
    </xdr:from>
    <xdr:to>
      <xdr:col>7</xdr:col>
      <xdr:colOff>1381125</xdr:colOff>
      <xdr:row>53</xdr:row>
      <xdr:rowOff>800100</xdr:rowOff>
    </xdr:to>
    <xdr:pic>
      <xdr:nvPicPr>
        <xdr:cNvPr id="53" name="图片 52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32775" y="48320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485775</xdr:colOff>
      <xdr:row>54</xdr:row>
      <xdr:rowOff>180975</xdr:rowOff>
    </xdr:from>
    <xdr:to>
      <xdr:col>7</xdr:col>
      <xdr:colOff>1781013</xdr:colOff>
      <xdr:row>54</xdr:row>
      <xdr:rowOff>742880</xdr:rowOff>
    </xdr:to>
    <xdr:pic>
      <xdr:nvPicPr>
        <xdr:cNvPr id="54" name="图片 53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7908925" y="49196625"/>
          <a:ext cx="1294765" cy="561340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6</xdr:row>
      <xdr:rowOff>190500</xdr:rowOff>
    </xdr:from>
    <xdr:to>
      <xdr:col>6</xdr:col>
      <xdr:colOff>752475</xdr:colOff>
      <xdr:row>6</xdr:row>
      <xdr:rowOff>762000</xdr:rowOff>
    </xdr:to>
    <xdr:pic>
      <xdr:nvPicPr>
        <xdr:cNvPr id="55" name="图片 54" descr="http://192.168.1.125:9080/dms/upload/uploadFile/cpxx/452014819_1586420613564.png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57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7</xdr:row>
      <xdr:rowOff>190500</xdr:rowOff>
    </xdr:from>
    <xdr:to>
      <xdr:col>6</xdr:col>
      <xdr:colOff>752475</xdr:colOff>
      <xdr:row>7</xdr:row>
      <xdr:rowOff>762000</xdr:rowOff>
    </xdr:to>
    <xdr:pic>
      <xdr:nvPicPr>
        <xdr:cNvPr id="56" name="图片 55" descr="http://192.168.1.125:9080/dms/upload/uploadFile/cpxx/2065589594_1586420504606.png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5781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8</xdr:row>
      <xdr:rowOff>190500</xdr:rowOff>
    </xdr:from>
    <xdr:to>
      <xdr:col>6</xdr:col>
      <xdr:colOff>752475</xdr:colOff>
      <xdr:row>8</xdr:row>
      <xdr:rowOff>762000</xdr:rowOff>
    </xdr:to>
    <xdr:pic>
      <xdr:nvPicPr>
        <xdr:cNvPr id="57" name="图片 56" descr="http://192.168.1.125:9080/dms/upload/uploadFile/cpxx/2140924168_1586420461760.png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670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9</xdr:row>
      <xdr:rowOff>190500</xdr:rowOff>
    </xdr:from>
    <xdr:to>
      <xdr:col>6</xdr:col>
      <xdr:colOff>752475</xdr:colOff>
      <xdr:row>9</xdr:row>
      <xdr:rowOff>762000</xdr:rowOff>
    </xdr:to>
    <xdr:pic>
      <xdr:nvPicPr>
        <xdr:cNvPr id="58" name="图片 57" descr="http://192.168.1.125:9080/dms/upload/uploadFile/cpxx/213366670_1586420394975.png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7629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11</xdr:row>
      <xdr:rowOff>190500</xdr:rowOff>
    </xdr:from>
    <xdr:to>
      <xdr:col>6</xdr:col>
      <xdr:colOff>752475</xdr:colOff>
      <xdr:row>11</xdr:row>
      <xdr:rowOff>762000</xdr:rowOff>
    </xdr:to>
    <xdr:pic>
      <xdr:nvPicPr>
        <xdr:cNvPr id="59" name="图片 58" descr="http://192.168.1.125:9080/dms/upload/uploadFile/cpxx/1410539134_1590999628100.png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9477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12</xdr:row>
      <xdr:rowOff>190500</xdr:rowOff>
    </xdr:from>
    <xdr:to>
      <xdr:col>6</xdr:col>
      <xdr:colOff>752475</xdr:colOff>
      <xdr:row>12</xdr:row>
      <xdr:rowOff>762000</xdr:rowOff>
    </xdr:to>
    <xdr:pic>
      <xdr:nvPicPr>
        <xdr:cNvPr id="60" name="图片 59" descr="http://192.168.1.125:9080/dms/upload/uploadFile/cpxx/1963786349_1597047421554.png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0401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13</xdr:row>
      <xdr:rowOff>190500</xdr:rowOff>
    </xdr:from>
    <xdr:to>
      <xdr:col>6</xdr:col>
      <xdr:colOff>752475</xdr:colOff>
      <xdr:row>13</xdr:row>
      <xdr:rowOff>762000</xdr:rowOff>
    </xdr:to>
    <xdr:pic>
      <xdr:nvPicPr>
        <xdr:cNvPr id="61" name="图片 60" descr="http://192.168.1.125:9080/dms/upload/uploadFile/cpxx/1952824371_1597047526002.png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325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14</xdr:row>
      <xdr:rowOff>190500</xdr:rowOff>
    </xdr:from>
    <xdr:to>
      <xdr:col>6</xdr:col>
      <xdr:colOff>752475</xdr:colOff>
      <xdr:row>14</xdr:row>
      <xdr:rowOff>762000</xdr:rowOff>
    </xdr:to>
    <xdr:pic>
      <xdr:nvPicPr>
        <xdr:cNvPr id="62" name="图片 61" descr="http://192.168.1.125:9080/dms/upload/uploadFile/cpxx/1295218538_1597047573197.png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22491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15</xdr:row>
      <xdr:rowOff>190500</xdr:rowOff>
    </xdr:from>
    <xdr:to>
      <xdr:col>6</xdr:col>
      <xdr:colOff>752475</xdr:colOff>
      <xdr:row>15</xdr:row>
      <xdr:rowOff>762000</xdr:rowOff>
    </xdr:to>
    <xdr:pic>
      <xdr:nvPicPr>
        <xdr:cNvPr id="63" name="图片 62" descr="http://192.168.1.125:9080/dms/upload/uploadFile/cpxx/594224917_1597047640950.png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31730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16</xdr:row>
      <xdr:rowOff>190500</xdr:rowOff>
    </xdr:from>
    <xdr:to>
      <xdr:col>6</xdr:col>
      <xdr:colOff>752475</xdr:colOff>
      <xdr:row>16</xdr:row>
      <xdr:rowOff>762000</xdr:rowOff>
    </xdr:to>
    <xdr:pic>
      <xdr:nvPicPr>
        <xdr:cNvPr id="64" name="图片 63" descr="http://192.168.1.125:9080/dms/upload/uploadFile/cpxx/1942223912_1597047687152.png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40970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17</xdr:row>
      <xdr:rowOff>190500</xdr:rowOff>
    </xdr:from>
    <xdr:to>
      <xdr:col>6</xdr:col>
      <xdr:colOff>752475</xdr:colOff>
      <xdr:row>17</xdr:row>
      <xdr:rowOff>762000</xdr:rowOff>
    </xdr:to>
    <xdr:pic>
      <xdr:nvPicPr>
        <xdr:cNvPr id="65" name="图片 64" descr="http://192.168.1.125:9080/dms/upload/uploadFile/cpxx/2054772369_1605922964403.png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0209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18</xdr:row>
      <xdr:rowOff>190500</xdr:rowOff>
    </xdr:from>
    <xdr:to>
      <xdr:col>6</xdr:col>
      <xdr:colOff>752475</xdr:colOff>
      <xdr:row>18</xdr:row>
      <xdr:rowOff>762000</xdr:rowOff>
    </xdr:to>
    <xdr:pic>
      <xdr:nvPicPr>
        <xdr:cNvPr id="66" name="图片 65" descr="http://192.168.1.125:9080/dms/upload/uploadFile/cpxx/1638724836_1603441773009.png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9448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10</xdr:row>
      <xdr:rowOff>190500</xdr:rowOff>
    </xdr:from>
    <xdr:to>
      <xdr:col>6</xdr:col>
      <xdr:colOff>752475</xdr:colOff>
      <xdr:row>10</xdr:row>
      <xdr:rowOff>762000</xdr:rowOff>
    </xdr:to>
    <xdr:pic>
      <xdr:nvPicPr>
        <xdr:cNvPr id="67" name="图片 66" descr="http://192.168.1.125:9080/dms/upload/uploadFile/cpxx/1976387633_1586501659034.png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8553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</xdr:row>
      <xdr:rowOff>190500</xdr:rowOff>
    </xdr:from>
    <xdr:to>
      <xdr:col>6</xdr:col>
      <xdr:colOff>752475</xdr:colOff>
      <xdr:row>5</xdr:row>
      <xdr:rowOff>762000</xdr:rowOff>
    </xdr:to>
    <xdr:pic>
      <xdr:nvPicPr>
        <xdr:cNvPr id="68" name="图片 67" descr="http://192.168.1.125:9080/dms/upload/uploadFile/cpxx/1220094657_1585811932524.png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33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</xdr:row>
      <xdr:rowOff>190500</xdr:rowOff>
    </xdr:from>
    <xdr:to>
      <xdr:col>6</xdr:col>
      <xdr:colOff>752475</xdr:colOff>
      <xdr:row>4</xdr:row>
      <xdr:rowOff>762000</xdr:rowOff>
    </xdr:to>
    <xdr:pic>
      <xdr:nvPicPr>
        <xdr:cNvPr id="69" name="图片 68" descr="http://192.168.1.125:9080/dms/upload/uploadFile/cpxx/539656718_1585811902955.png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09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</xdr:row>
      <xdr:rowOff>190500</xdr:rowOff>
    </xdr:from>
    <xdr:to>
      <xdr:col>6</xdr:col>
      <xdr:colOff>752475</xdr:colOff>
      <xdr:row>3</xdr:row>
      <xdr:rowOff>762000</xdr:rowOff>
    </xdr:to>
    <xdr:pic>
      <xdr:nvPicPr>
        <xdr:cNvPr id="70" name="图片 69" descr="http://192.168.1.125:9080/dms/upload/uploadFile/cpxx/258727210_1585811847306.png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85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</xdr:row>
      <xdr:rowOff>190500</xdr:rowOff>
    </xdr:from>
    <xdr:to>
      <xdr:col>6</xdr:col>
      <xdr:colOff>752475</xdr:colOff>
      <xdr:row>2</xdr:row>
      <xdr:rowOff>762000</xdr:rowOff>
    </xdr:to>
    <xdr:pic>
      <xdr:nvPicPr>
        <xdr:cNvPr id="71" name="图片 70" descr="http://192.168.1.125:9080/dms/upload/uploadFile/cpxx/905649641_1585811806821.png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62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19</xdr:row>
      <xdr:rowOff>190500</xdr:rowOff>
    </xdr:from>
    <xdr:to>
      <xdr:col>6</xdr:col>
      <xdr:colOff>752475</xdr:colOff>
      <xdr:row>19</xdr:row>
      <xdr:rowOff>762000</xdr:rowOff>
    </xdr:to>
    <xdr:pic>
      <xdr:nvPicPr>
        <xdr:cNvPr id="72" name="图片 71" descr="http://192.168.1.125:9080/dms/upload/uploadFile/cpxx/102317337_1617170850815.png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68687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20</xdr:row>
      <xdr:rowOff>190500</xdr:rowOff>
    </xdr:from>
    <xdr:to>
      <xdr:col>6</xdr:col>
      <xdr:colOff>752475</xdr:colOff>
      <xdr:row>20</xdr:row>
      <xdr:rowOff>762000</xdr:rowOff>
    </xdr:to>
    <xdr:pic>
      <xdr:nvPicPr>
        <xdr:cNvPr id="73" name="图片 72" descr="http://192.168.1.125:9080/dms/upload/uploadFile/cpxx/1634991871_1617170875724.png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77927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21</xdr:row>
      <xdr:rowOff>190500</xdr:rowOff>
    </xdr:from>
    <xdr:to>
      <xdr:col>6</xdr:col>
      <xdr:colOff>752475</xdr:colOff>
      <xdr:row>21</xdr:row>
      <xdr:rowOff>762000</xdr:rowOff>
    </xdr:to>
    <xdr:pic>
      <xdr:nvPicPr>
        <xdr:cNvPr id="74" name="图片 73" descr="http://192.168.1.125:9080/dms/upload/uploadFile/cpxx/1140081486_1617341521013.png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871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22</xdr:row>
      <xdr:rowOff>190500</xdr:rowOff>
    </xdr:from>
    <xdr:to>
      <xdr:col>6</xdr:col>
      <xdr:colOff>752475</xdr:colOff>
      <xdr:row>22</xdr:row>
      <xdr:rowOff>762000</xdr:rowOff>
    </xdr:to>
    <xdr:pic>
      <xdr:nvPicPr>
        <xdr:cNvPr id="75" name="图片 74" descr="http://192.168.1.125:9080/dms/upload/uploadFile/cpxx/2021922599_1617341987157.png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96405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23</xdr:row>
      <xdr:rowOff>190500</xdr:rowOff>
    </xdr:from>
    <xdr:to>
      <xdr:col>6</xdr:col>
      <xdr:colOff>752475</xdr:colOff>
      <xdr:row>23</xdr:row>
      <xdr:rowOff>762000</xdr:rowOff>
    </xdr:to>
    <xdr:pic>
      <xdr:nvPicPr>
        <xdr:cNvPr id="76" name="图片 75" descr="http://192.168.1.125:9080/dms/upload/uploadFile/cpxx/968750963_1617342087723.png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5644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24</xdr:row>
      <xdr:rowOff>190500</xdr:rowOff>
    </xdr:from>
    <xdr:to>
      <xdr:col>6</xdr:col>
      <xdr:colOff>752475</xdr:colOff>
      <xdr:row>24</xdr:row>
      <xdr:rowOff>762000</xdr:rowOff>
    </xdr:to>
    <xdr:pic>
      <xdr:nvPicPr>
        <xdr:cNvPr id="77" name="图片 76" descr="http://192.168.1.125:9080/dms/upload/uploadFile/cpxx/1107625944_1617342185403.png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14884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25</xdr:row>
      <xdr:rowOff>190500</xdr:rowOff>
    </xdr:from>
    <xdr:to>
      <xdr:col>6</xdr:col>
      <xdr:colOff>752475</xdr:colOff>
      <xdr:row>25</xdr:row>
      <xdr:rowOff>762000</xdr:rowOff>
    </xdr:to>
    <xdr:pic>
      <xdr:nvPicPr>
        <xdr:cNvPr id="78" name="图片 77" descr="http://192.168.1.125:9080/dms/upload/uploadFile/cpxx/1614823035_1617342277883.png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2412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26</xdr:row>
      <xdr:rowOff>190500</xdr:rowOff>
    </xdr:from>
    <xdr:to>
      <xdr:col>6</xdr:col>
      <xdr:colOff>752475</xdr:colOff>
      <xdr:row>26</xdr:row>
      <xdr:rowOff>762000</xdr:rowOff>
    </xdr:to>
    <xdr:pic>
      <xdr:nvPicPr>
        <xdr:cNvPr id="79" name="图片 78" descr="http://192.168.1.125:9080/dms/upload/uploadFile/cpxx/1222294812_1617342352969.png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33362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27</xdr:row>
      <xdr:rowOff>190500</xdr:rowOff>
    </xdr:from>
    <xdr:to>
      <xdr:col>6</xdr:col>
      <xdr:colOff>752475</xdr:colOff>
      <xdr:row>27</xdr:row>
      <xdr:rowOff>762000</xdr:rowOff>
    </xdr:to>
    <xdr:pic>
      <xdr:nvPicPr>
        <xdr:cNvPr id="80" name="图片 79" descr="http://192.168.1.125:9080/dms/upload/uploadFile/cpxx/1200120255_1595988273085.png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42601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28</xdr:row>
      <xdr:rowOff>190500</xdr:rowOff>
    </xdr:from>
    <xdr:to>
      <xdr:col>6</xdr:col>
      <xdr:colOff>752475</xdr:colOff>
      <xdr:row>28</xdr:row>
      <xdr:rowOff>762000</xdr:rowOff>
    </xdr:to>
    <xdr:pic>
      <xdr:nvPicPr>
        <xdr:cNvPr id="81" name="图片 80" descr="http://192.168.1.125:9080/dms/upload/uploadFile/cpxx/795819102_1621405944412.png"/>
        <xdr:cNvPicPr>
          <a:picLocks noChangeAspect="1" noChangeArrowheads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51841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29</xdr:row>
      <xdr:rowOff>190500</xdr:rowOff>
    </xdr:from>
    <xdr:to>
      <xdr:col>6</xdr:col>
      <xdr:colOff>752475</xdr:colOff>
      <xdr:row>29</xdr:row>
      <xdr:rowOff>762000</xdr:rowOff>
    </xdr:to>
    <xdr:pic>
      <xdr:nvPicPr>
        <xdr:cNvPr id="82" name="图片 81" descr="http://192.168.1.125:9080/dms/upload/uploadFile/cpxx/1178329539_1628474368469.png"/>
        <xdr:cNvPicPr>
          <a:picLocks noChangeAspect="1" noChangeArrowheads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61080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30</xdr:row>
      <xdr:rowOff>190500</xdr:rowOff>
    </xdr:from>
    <xdr:to>
      <xdr:col>6</xdr:col>
      <xdr:colOff>752475</xdr:colOff>
      <xdr:row>30</xdr:row>
      <xdr:rowOff>762000</xdr:rowOff>
    </xdr:to>
    <xdr:pic>
      <xdr:nvPicPr>
        <xdr:cNvPr id="83" name="图片 82" descr="http://192.168.1.125:9080/dms/upload/uploadFile/cpxx/1170973655_1621911712983.png"/>
        <xdr:cNvPicPr>
          <a:picLocks noChangeAspect="1" noChangeArrowheads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0319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31</xdr:row>
      <xdr:rowOff>190500</xdr:rowOff>
    </xdr:from>
    <xdr:to>
      <xdr:col>6</xdr:col>
      <xdr:colOff>752475</xdr:colOff>
      <xdr:row>31</xdr:row>
      <xdr:rowOff>762000</xdr:rowOff>
    </xdr:to>
    <xdr:pic>
      <xdr:nvPicPr>
        <xdr:cNvPr id="84" name="图片 83" descr="http://192.168.1.125:9080/dms/upload/uploadFile/cpxx/1233000822_1621912880933.png"/>
        <xdr:cNvPicPr>
          <a:picLocks noChangeAspect="1" noChangeArrowheads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9558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32</xdr:row>
      <xdr:rowOff>190500</xdr:rowOff>
    </xdr:from>
    <xdr:to>
      <xdr:col>6</xdr:col>
      <xdr:colOff>752475</xdr:colOff>
      <xdr:row>32</xdr:row>
      <xdr:rowOff>762000</xdr:rowOff>
    </xdr:to>
    <xdr:pic>
      <xdr:nvPicPr>
        <xdr:cNvPr id="85" name="图片 84" descr="http://192.168.1.125:9080/dms/upload/uploadFile/cpxx/2075851013_1621913016460.png"/>
        <xdr:cNvPicPr>
          <a:picLocks noChangeAspect="1" noChangeArrowheads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88798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33</xdr:row>
      <xdr:rowOff>190500</xdr:rowOff>
    </xdr:from>
    <xdr:to>
      <xdr:col>6</xdr:col>
      <xdr:colOff>752475</xdr:colOff>
      <xdr:row>33</xdr:row>
      <xdr:rowOff>762000</xdr:rowOff>
    </xdr:to>
    <xdr:pic>
      <xdr:nvPicPr>
        <xdr:cNvPr id="86" name="图片 85" descr="http://192.168.1.125:9080/dms/upload/uploadFile/cpxx/476465251_1624498517503.png"/>
        <xdr:cNvPicPr>
          <a:picLocks noChangeAspect="1" noChangeArrowheads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98037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34</xdr:row>
      <xdr:rowOff>190500</xdr:rowOff>
    </xdr:from>
    <xdr:to>
      <xdr:col>6</xdr:col>
      <xdr:colOff>752475</xdr:colOff>
      <xdr:row>34</xdr:row>
      <xdr:rowOff>762000</xdr:rowOff>
    </xdr:to>
    <xdr:pic>
      <xdr:nvPicPr>
        <xdr:cNvPr id="87" name="图片 86" descr="http://192.168.1.125:9080/dms/upload/uploadFile/cpxx/1659280101_1624347817295.png"/>
        <xdr:cNvPicPr>
          <a:picLocks noChangeAspect="1"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7276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35</xdr:row>
      <xdr:rowOff>190500</xdr:rowOff>
    </xdr:from>
    <xdr:to>
      <xdr:col>6</xdr:col>
      <xdr:colOff>752475</xdr:colOff>
      <xdr:row>35</xdr:row>
      <xdr:rowOff>762000</xdr:rowOff>
    </xdr:to>
    <xdr:pic>
      <xdr:nvPicPr>
        <xdr:cNvPr id="88" name="图片 87" descr="http://192.168.1.125:9080/dms/upload/uploadFile/cpxx/1334892553_1624349996592.png"/>
        <xdr:cNvPicPr>
          <a:picLocks noChangeAspect="1" noChangeArrowheads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16515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36</xdr:row>
      <xdr:rowOff>190500</xdr:rowOff>
    </xdr:from>
    <xdr:to>
      <xdr:col>6</xdr:col>
      <xdr:colOff>752475</xdr:colOff>
      <xdr:row>36</xdr:row>
      <xdr:rowOff>762000</xdr:rowOff>
    </xdr:to>
    <xdr:pic>
      <xdr:nvPicPr>
        <xdr:cNvPr id="89" name="图片 88" descr="http://192.168.1.125:9080/dms/upload/uploadFile/cpxx/1746034951_1623391473512.png"/>
        <xdr:cNvPicPr>
          <a:picLocks noChangeAspect="1" noChangeArrowheads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25755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37</xdr:row>
      <xdr:rowOff>190500</xdr:rowOff>
    </xdr:from>
    <xdr:to>
      <xdr:col>6</xdr:col>
      <xdr:colOff>752475</xdr:colOff>
      <xdr:row>37</xdr:row>
      <xdr:rowOff>762000</xdr:rowOff>
    </xdr:to>
    <xdr:pic>
      <xdr:nvPicPr>
        <xdr:cNvPr id="90" name="图片 89" descr="http://192.168.1.125:9080/dms/upload/uploadFile/cpxx/1321067299_1623391635480.png"/>
        <xdr:cNvPicPr>
          <a:picLocks noChangeAspect="1" noChangeArrowheads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34994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38</xdr:row>
      <xdr:rowOff>190500</xdr:rowOff>
    </xdr:from>
    <xdr:to>
      <xdr:col>6</xdr:col>
      <xdr:colOff>752475</xdr:colOff>
      <xdr:row>38</xdr:row>
      <xdr:rowOff>762000</xdr:rowOff>
    </xdr:to>
    <xdr:pic>
      <xdr:nvPicPr>
        <xdr:cNvPr id="91" name="图片 90" descr="http://192.168.1.125:9080/dms/upload/uploadFile/cpxx/1485369778_1623395723312.png"/>
        <xdr:cNvPicPr>
          <a:picLocks noChangeAspect="1" noChangeArrowheads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44233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39</xdr:row>
      <xdr:rowOff>190500</xdr:rowOff>
    </xdr:from>
    <xdr:to>
      <xdr:col>6</xdr:col>
      <xdr:colOff>752475</xdr:colOff>
      <xdr:row>39</xdr:row>
      <xdr:rowOff>762000</xdr:rowOff>
    </xdr:to>
    <xdr:pic>
      <xdr:nvPicPr>
        <xdr:cNvPr id="92" name="图片 91" descr="http://192.168.1.125:9080/dms/upload/uploadFile/cpxx/518523261_1623392278874.png"/>
        <xdr:cNvPicPr>
          <a:picLocks noChangeAspect="1" noChangeArrowheads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53472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40</xdr:row>
      <xdr:rowOff>190500</xdr:rowOff>
    </xdr:from>
    <xdr:to>
      <xdr:col>6</xdr:col>
      <xdr:colOff>752475</xdr:colOff>
      <xdr:row>40</xdr:row>
      <xdr:rowOff>762000</xdr:rowOff>
    </xdr:to>
    <xdr:pic>
      <xdr:nvPicPr>
        <xdr:cNvPr id="93" name="图片 92" descr="http://192.168.1.125:9080/dms/upload/uploadFile/cpxx/1219313295_1623392566041.png"/>
        <xdr:cNvPicPr>
          <a:picLocks noChangeAspect="1" noChangeArrowheads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62712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42</xdr:row>
      <xdr:rowOff>190500</xdr:rowOff>
    </xdr:from>
    <xdr:to>
      <xdr:col>6</xdr:col>
      <xdr:colOff>752475</xdr:colOff>
      <xdr:row>42</xdr:row>
      <xdr:rowOff>762000</xdr:rowOff>
    </xdr:to>
    <xdr:pic>
      <xdr:nvPicPr>
        <xdr:cNvPr id="94" name="图片 93" descr="http://192.168.1.125:9080/dms/upload/uploadFile/cpxx/124129794_1628300458193.png"/>
        <xdr:cNvPicPr>
          <a:picLocks noChangeAspect="1" noChangeArrowheads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8119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43</xdr:row>
      <xdr:rowOff>190500</xdr:rowOff>
    </xdr:from>
    <xdr:to>
      <xdr:col>6</xdr:col>
      <xdr:colOff>752475</xdr:colOff>
      <xdr:row>43</xdr:row>
      <xdr:rowOff>762000</xdr:rowOff>
    </xdr:to>
    <xdr:pic>
      <xdr:nvPicPr>
        <xdr:cNvPr id="95" name="图片 94" descr="http://192.168.1.125:9080/dms/upload/uploadFile/cpxx/1899167149_1630551974656.png"/>
        <xdr:cNvPicPr>
          <a:picLocks noChangeAspect="1" noChangeArrowheads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042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44</xdr:row>
      <xdr:rowOff>190500</xdr:rowOff>
    </xdr:from>
    <xdr:to>
      <xdr:col>6</xdr:col>
      <xdr:colOff>752475</xdr:colOff>
      <xdr:row>44</xdr:row>
      <xdr:rowOff>762000</xdr:rowOff>
    </xdr:to>
    <xdr:pic>
      <xdr:nvPicPr>
        <xdr:cNvPr id="96" name="图片 95" descr="http://192.168.1.125:9080/dms/upload/uploadFile/cpxx/537200593_1636187442361.png"/>
        <xdr:cNvPicPr>
          <a:picLocks noChangeAspect="1" noChangeArrowheads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966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45</xdr:row>
      <xdr:rowOff>190500</xdr:rowOff>
    </xdr:from>
    <xdr:to>
      <xdr:col>6</xdr:col>
      <xdr:colOff>752475</xdr:colOff>
      <xdr:row>45</xdr:row>
      <xdr:rowOff>762000</xdr:rowOff>
    </xdr:to>
    <xdr:pic>
      <xdr:nvPicPr>
        <xdr:cNvPr id="97" name="图片 96" descr="http://192.168.1.125:9080/dms/upload/uploadFile/cpxx/1963174393_1636341251956.png"/>
        <xdr:cNvPicPr>
          <a:picLocks noChangeAspect="1" noChangeArrowheads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0890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46</xdr:row>
      <xdr:rowOff>190500</xdr:rowOff>
    </xdr:from>
    <xdr:to>
      <xdr:col>6</xdr:col>
      <xdr:colOff>752475</xdr:colOff>
      <xdr:row>46</xdr:row>
      <xdr:rowOff>762000</xdr:rowOff>
    </xdr:to>
    <xdr:pic>
      <xdr:nvPicPr>
        <xdr:cNvPr id="98" name="图片 97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1814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47</xdr:row>
      <xdr:rowOff>190500</xdr:rowOff>
    </xdr:from>
    <xdr:to>
      <xdr:col>6</xdr:col>
      <xdr:colOff>752475</xdr:colOff>
      <xdr:row>47</xdr:row>
      <xdr:rowOff>762000</xdr:rowOff>
    </xdr:to>
    <xdr:pic>
      <xdr:nvPicPr>
        <xdr:cNvPr id="99" name="图片 98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2738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48</xdr:row>
      <xdr:rowOff>190500</xdr:rowOff>
    </xdr:from>
    <xdr:to>
      <xdr:col>6</xdr:col>
      <xdr:colOff>752475</xdr:colOff>
      <xdr:row>48</xdr:row>
      <xdr:rowOff>762000</xdr:rowOff>
    </xdr:to>
    <xdr:pic>
      <xdr:nvPicPr>
        <xdr:cNvPr id="100" name="图片 99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3662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49</xdr:row>
      <xdr:rowOff>190500</xdr:rowOff>
    </xdr:from>
    <xdr:to>
      <xdr:col>6</xdr:col>
      <xdr:colOff>752475</xdr:colOff>
      <xdr:row>49</xdr:row>
      <xdr:rowOff>762000</xdr:rowOff>
    </xdr:to>
    <xdr:pic>
      <xdr:nvPicPr>
        <xdr:cNvPr id="101" name="图片 100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4586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50</xdr:row>
      <xdr:rowOff>190500</xdr:rowOff>
    </xdr:from>
    <xdr:to>
      <xdr:col>6</xdr:col>
      <xdr:colOff>752475</xdr:colOff>
      <xdr:row>50</xdr:row>
      <xdr:rowOff>762000</xdr:rowOff>
    </xdr:to>
    <xdr:pic>
      <xdr:nvPicPr>
        <xdr:cNvPr id="102" name="图片 101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5510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51</xdr:row>
      <xdr:rowOff>190500</xdr:rowOff>
    </xdr:from>
    <xdr:to>
      <xdr:col>6</xdr:col>
      <xdr:colOff>752475</xdr:colOff>
      <xdr:row>51</xdr:row>
      <xdr:rowOff>762000</xdr:rowOff>
    </xdr:to>
    <xdr:pic>
      <xdr:nvPicPr>
        <xdr:cNvPr id="103" name="图片 102" descr="http://192.168.1.125:9080/dms/upload/uploadFile/cpxx/1480276049_1657869736284.png"/>
        <xdr:cNvPicPr>
          <a:picLocks noChangeAspect="1" noChangeArrowheads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6434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52</xdr:row>
      <xdr:rowOff>190500</xdr:rowOff>
    </xdr:from>
    <xdr:to>
      <xdr:col>6</xdr:col>
      <xdr:colOff>752475</xdr:colOff>
      <xdr:row>52</xdr:row>
      <xdr:rowOff>762000</xdr:rowOff>
    </xdr:to>
    <xdr:pic>
      <xdr:nvPicPr>
        <xdr:cNvPr id="104" name="图片 103" descr="http://192.168.1.125:9080/dms/upload/uploadFile/cpxx/162795859_1657764626599.png"/>
        <xdr:cNvPicPr>
          <a:picLocks noChangeAspect="1" noChangeArrowheads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7358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53</xdr:row>
      <xdr:rowOff>190500</xdr:rowOff>
    </xdr:from>
    <xdr:to>
      <xdr:col>6</xdr:col>
      <xdr:colOff>752475</xdr:colOff>
      <xdr:row>53</xdr:row>
      <xdr:rowOff>762000</xdr:rowOff>
    </xdr:to>
    <xdr:pic>
      <xdr:nvPicPr>
        <xdr:cNvPr id="105" name="图片 104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282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54</xdr:row>
      <xdr:rowOff>190500</xdr:rowOff>
    </xdr:from>
    <xdr:to>
      <xdr:col>6</xdr:col>
      <xdr:colOff>771525</xdr:colOff>
      <xdr:row>54</xdr:row>
      <xdr:rowOff>781050</xdr:rowOff>
    </xdr:to>
    <xdr:pic>
      <xdr:nvPicPr>
        <xdr:cNvPr id="106" name="图片 105" descr="http://192.168.1.125:9080/dms/upload/uploadFile/cpxx/310586818_1604462358794.png"/>
        <xdr:cNvPicPr>
          <a:picLocks noChangeAspect="1" noChangeArrowheads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92061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41</xdr:row>
      <xdr:rowOff>180975</xdr:rowOff>
    </xdr:from>
    <xdr:to>
      <xdr:col>6</xdr:col>
      <xdr:colOff>752475</xdr:colOff>
      <xdr:row>41</xdr:row>
      <xdr:rowOff>752475</xdr:rowOff>
    </xdr:to>
    <xdr:pic>
      <xdr:nvPicPr>
        <xdr:cNvPr id="107" name="图片 106" descr="http://192.168.1.125:9080/dms/upload/uploadFile/cpxx/1937881281_1680146463966.png"/>
        <xdr:cNvPicPr>
          <a:picLocks noChangeAspect="1" noChangeArrowheads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718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28575</xdr:colOff>
      <xdr:row>26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" t="13906" r="6089" b="21498"/>
        <a:stretch>
          <a:fillRect/>
        </a:stretch>
      </xdr:blipFill>
      <xdr:spPr>
        <a:xfrm>
          <a:off x="0" y="0"/>
          <a:ext cx="8943975" cy="486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2"/>
  <sheetViews>
    <sheetView tabSelected="1" workbookViewId="0">
      <selection activeCell="K12" sqref="K12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5" width="16.1333333333333" style="45" customWidth="1"/>
    <col min="6" max="6" width="21.4416666666667" style="45" customWidth="1"/>
    <col min="7" max="7" width="16.75" style="45" customWidth="1"/>
    <col min="8" max="8" width="15" style="45" customWidth="1"/>
    <col min="9" max="9" width="10.1333333333333" style="45" customWidth="1"/>
    <col min="10" max="10" width="12.8916666666667" style="45"/>
    <col min="11" max="11" width="19" style="45" customWidth="1"/>
    <col min="12" max="12" width="12.8916666666667" style="45"/>
    <col min="13" max="14" width="13" style="45"/>
    <col min="15" max="15" width="12.8916666666667" style="45"/>
    <col min="16" max="16" width="13" style="45"/>
    <col min="17" max="16384" width="9" style="45"/>
  </cols>
  <sheetData>
    <row r="1" ht="32.25" customHeight="1" spans="1:27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7">
      <c r="A2" s="84" t="s">
        <v>1</v>
      </c>
      <c r="B2" s="85" t="s">
        <v>2</v>
      </c>
      <c r="C2" s="85"/>
      <c r="D2" s="85"/>
      <c r="E2" s="85"/>
      <c r="F2" s="85"/>
      <c r="G2" s="85"/>
      <c r="H2" s="85"/>
      <c r="K2" s="125" t="s">
        <v>3</v>
      </c>
      <c r="L2" s="46">
        <v>0.78</v>
      </c>
    </row>
    <row r="3" ht="20.25" customHeight="1" spans="1:27">
      <c r="A3" s="84" t="s">
        <v>4</v>
      </c>
      <c r="B3" s="86"/>
      <c r="C3" s="84" t="s">
        <v>5</v>
      </c>
      <c r="D3" s="86">
        <v>46083</v>
      </c>
      <c r="E3" s="84" t="s">
        <v>6</v>
      </c>
      <c r="F3" s="87"/>
      <c r="G3" s="84" t="s">
        <v>7</v>
      </c>
      <c r="H3" s="88">
        <v>85</v>
      </c>
      <c r="I3" s="128"/>
      <c r="K3" s="125" t="s">
        <v>8</v>
      </c>
      <c r="L3" s="46">
        <v>4</v>
      </c>
    </row>
    <row r="4" ht="20.25" customHeight="1" spans="1:27">
      <c r="A4" s="84" t="s">
        <v>9</v>
      </c>
      <c r="B4" s="88">
        <v>1</v>
      </c>
      <c r="C4" s="84" t="s">
        <v>10</v>
      </c>
      <c r="D4" s="88">
        <v>2.56</v>
      </c>
      <c r="E4" s="84" t="s">
        <v>11</v>
      </c>
      <c r="F4" s="88">
        <f>D4/B4</f>
        <v>2.56</v>
      </c>
      <c r="G4" s="84" t="s">
        <v>12</v>
      </c>
      <c r="H4" s="90">
        <f>L2/铝成本!D4</f>
        <v>0.3046875</v>
      </c>
      <c r="K4" s="125" t="s">
        <v>13</v>
      </c>
      <c r="L4" s="46"/>
      <c r="AA4" s="45" t="s">
        <v>14</v>
      </c>
    </row>
    <row r="5" ht="20.25" customHeight="1" spans="1:27">
      <c r="A5" s="91"/>
      <c r="B5" s="91"/>
      <c r="C5" s="91"/>
      <c r="D5" s="91"/>
      <c r="E5" s="91"/>
      <c r="F5" s="91"/>
      <c r="G5" s="91"/>
      <c r="H5" s="91"/>
      <c r="K5" s="125" t="s">
        <v>15</v>
      </c>
      <c r="L5" s="46">
        <v>3</v>
      </c>
    </row>
    <row r="6" ht="20.25" customHeight="1" spans="1:27">
      <c r="A6" s="129" t="s">
        <v>16</v>
      </c>
      <c r="B6" s="129"/>
      <c r="C6" s="129"/>
      <c r="D6" s="130" t="s">
        <v>17</v>
      </c>
      <c r="E6" s="131"/>
      <c r="F6" s="131"/>
      <c r="G6" s="131"/>
      <c r="H6" s="132"/>
      <c r="K6" s="125" t="s">
        <v>18</v>
      </c>
      <c r="L6" s="46">
        <v>60</v>
      </c>
    </row>
    <row r="7" ht="20.25" customHeight="1" spans="1:27">
      <c r="A7" s="84" t="s">
        <v>19</v>
      </c>
      <c r="B7" s="96">
        <f>F3/E7</f>
        <v>0</v>
      </c>
      <c r="C7" s="97"/>
      <c r="D7" s="84" t="s">
        <v>20</v>
      </c>
      <c r="E7" s="98">
        <f>SUM(G7:H15)</f>
        <v>1350.969428</v>
      </c>
      <c r="F7" s="84" t="s">
        <v>21</v>
      </c>
      <c r="G7" s="133">
        <f>H24</f>
        <v>582.451684</v>
      </c>
      <c r="H7" s="134"/>
      <c r="K7" s="125" t="s">
        <v>22</v>
      </c>
      <c r="L7" s="46">
        <v>35</v>
      </c>
    </row>
    <row r="8" ht="20.25" customHeight="1" spans="1:27">
      <c r="A8" s="84" t="s">
        <v>23</v>
      </c>
      <c r="B8" s="99">
        <f>$E$7*1.1</f>
        <v>1486.0663708</v>
      </c>
      <c r="C8" s="100"/>
      <c r="D8" s="84" t="s">
        <v>24</v>
      </c>
      <c r="E8" s="98">
        <f>E7/D4</f>
        <v>527.7224328125</v>
      </c>
      <c r="F8" s="84" t="s">
        <v>25</v>
      </c>
      <c r="G8" s="133">
        <f>H33</f>
        <v>13.020744</v>
      </c>
      <c r="H8" s="134"/>
      <c r="K8" s="125" t="s">
        <v>26</v>
      </c>
      <c r="L8" s="46">
        <v>55</v>
      </c>
    </row>
    <row r="9" ht="20.25" customHeight="1" spans="1:27">
      <c r="A9" s="84" t="s">
        <v>27</v>
      </c>
      <c r="B9" s="99">
        <f>$E$7*1.2</f>
        <v>1621.1633136</v>
      </c>
      <c r="C9" s="100"/>
      <c r="D9" s="84" t="s">
        <v>28</v>
      </c>
      <c r="E9" s="98">
        <f>(H19+H20+H22+H28+H31+H32+H38+H51+(L8*D4)+H39)/E11</f>
        <v>444.005823775281</v>
      </c>
      <c r="F9" s="84" t="s">
        <v>29</v>
      </c>
      <c r="G9" s="133">
        <f>H41</f>
        <v>55.657</v>
      </c>
      <c r="H9" s="134"/>
    </row>
    <row r="10" ht="20.25" customHeight="1" spans="1:27">
      <c r="A10" s="84" t="s">
        <v>30</v>
      </c>
      <c r="B10" s="99">
        <f>$E$7*1.3</f>
        <v>1756.2602564</v>
      </c>
      <c r="C10" s="100"/>
      <c r="D10" s="84" t="s">
        <v>31</v>
      </c>
      <c r="E10" s="98">
        <f>(H21+H23+H29+H30+H40+H45+H50+H59)/E12</f>
        <v>439.793668820513</v>
      </c>
      <c r="F10" s="84" t="s">
        <v>32</v>
      </c>
      <c r="G10" s="133">
        <f>H46</f>
        <v>33</v>
      </c>
      <c r="H10" s="134"/>
    </row>
    <row r="11" ht="20.25" customHeight="1" spans="1:27">
      <c r="A11" s="84" t="s">
        <v>33</v>
      </c>
      <c r="B11" s="99">
        <f>$E$7*1.4</f>
        <v>1891.3571992</v>
      </c>
      <c r="C11" s="100"/>
      <c r="D11" s="84" t="s">
        <v>34</v>
      </c>
      <c r="E11" s="98">
        <v>1.78</v>
      </c>
      <c r="F11" s="84" t="s">
        <v>35</v>
      </c>
      <c r="G11" s="133">
        <f>H51+H50</f>
        <v>253.44</v>
      </c>
      <c r="H11" s="134"/>
    </row>
    <row r="12" ht="20.25" customHeight="1" spans="1:27">
      <c r="A12" s="84" t="s">
        <v>36</v>
      </c>
      <c r="B12" s="99">
        <f>$E$7*1.5</f>
        <v>2026.454142</v>
      </c>
      <c r="C12" s="100"/>
      <c r="D12" s="84" t="s">
        <v>37</v>
      </c>
      <c r="E12" s="98">
        <v>0.78</v>
      </c>
      <c r="F12" s="84" t="s">
        <v>38</v>
      </c>
      <c r="G12" s="133">
        <f>H55</f>
        <v>0</v>
      </c>
      <c r="H12" s="134"/>
    </row>
    <row r="13" ht="20.25" customHeight="1" spans="1:27">
      <c r="A13" s="84" t="s">
        <v>39</v>
      </c>
      <c r="B13" s="99">
        <f>$E$7*1.6</f>
        <v>2161.5510848</v>
      </c>
      <c r="C13" s="100"/>
      <c r="D13" s="84"/>
      <c r="E13" s="98"/>
      <c r="F13" s="84" t="s">
        <v>40</v>
      </c>
      <c r="G13" s="133">
        <f>H60</f>
        <v>55</v>
      </c>
      <c r="H13" s="134"/>
    </row>
    <row r="14" ht="20.25" customHeight="1" spans="1:27">
      <c r="A14" s="84" t="s">
        <v>41</v>
      </c>
      <c r="B14" s="99">
        <f>$E$7*1.7</f>
        <v>2296.6480276</v>
      </c>
      <c r="C14" s="100"/>
      <c r="D14" s="84"/>
      <c r="E14" s="98"/>
      <c r="F14" s="84" t="s">
        <v>42</v>
      </c>
      <c r="G14" s="133">
        <f>D4*L6+D4*L7</f>
        <v>243.2</v>
      </c>
      <c r="H14" s="134"/>
    </row>
    <row r="15" ht="20.25" customHeight="1" spans="1:27">
      <c r="A15" s="135"/>
      <c r="B15" s="136"/>
      <c r="C15" s="136"/>
      <c r="D15" s="135"/>
      <c r="E15" s="137"/>
      <c r="F15" s="84" t="s">
        <v>43</v>
      </c>
      <c r="G15" s="133">
        <f>45*D4</f>
        <v>115.2</v>
      </c>
      <c r="H15" s="134"/>
    </row>
    <row r="16" ht="20.25" customHeight="1" spans="1:27">
      <c r="A16" s="101"/>
      <c r="B16" s="101"/>
      <c r="C16" s="101"/>
      <c r="D16" s="101"/>
      <c r="E16" s="101"/>
      <c r="F16" s="101"/>
      <c r="G16" s="101"/>
      <c r="H16" s="101"/>
    </row>
    <row r="17" ht="20.25" customHeight="1" spans="1:16">
      <c r="A17" s="102" t="s">
        <v>44</v>
      </c>
      <c r="B17" s="102"/>
      <c r="C17" s="102"/>
      <c r="D17" s="102"/>
      <c r="E17" s="102"/>
      <c r="F17" s="102"/>
      <c r="G17" s="102"/>
      <c r="H17" s="102"/>
    </row>
    <row r="18" ht="20.25" customHeight="1" spans="1:16">
      <c r="A18" s="129" t="s">
        <v>45</v>
      </c>
      <c r="B18" s="129" t="s">
        <v>46</v>
      </c>
      <c r="C18" s="129"/>
      <c r="D18" s="129" t="s">
        <v>47</v>
      </c>
      <c r="E18" s="129" t="s">
        <v>48</v>
      </c>
      <c r="F18" s="129" t="s">
        <v>49</v>
      </c>
      <c r="G18" s="129" t="s">
        <v>50</v>
      </c>
      <c r="H18" s="129" t="s">
        <v>51</v>
      </c>
      <c r="N18" s="138"/>
    </row>
    <row r="19" ht="20.25" customHeight="1" spans="1:16">
      <c r="A19" s="88" t="s">
        <v>52</v>
      </c>
      <c r="B19" s="88" t="s">
        <v>53</v>
      </c>
      <c r="C19" s="88"/>
      <c r="D19" s="88">
        <v>6.4</v>
      </c>
      <c r="E19" s="88">
        <v>1.388</v>
      </c>
      <c r="F19" s="139">
        <f t="shared" ref="F19:F23" si="0">D19*E19</f>
        <v>8.8832</v>
      </c>
      <c r="G19" s="88">
        <v>26.66</v>
      </c>
      <c r="H19" s="98">
        <f t="shared" ref="H19:H23" si="1">F19*G19</f>
        <v>236.826112</v>
      </c>
      <c r="M19" s="138"/>
      <c r="P19" s="138"/>
    </row>
    <row r="20" ht="20.25" customHeight="1" spans="1:16">
      <c r="A20" s="88" t="s">
        <v>54</v>
      </c>
      <c r="B20" s="88" t="s">
        <v>55</v>
      </c>
      <c r="C20" s="88"/>
      <c r="D20" s="88">
        <v>2.2</v>
      </c>
      <c r="E20" s="88">
        <v>1.338</v>
      </c>
      <c r="F20" s="139">
        <f t="shared" si="0"/>
        <v>2.9436</v>
      </c>
      <c r="G20" s="88">
        <v>26.66</v>
      </c>
      <c r="H20" s="98">
        <f t="shared" si="1"/>
        <v>78.476376</v>
      </c>
    </row>
    <row r="21" ht="20.25" customHeight="1" spans="1:16">
      <c r="A21" s="88" t="s">
        <v>56</v>
      </c>
      <c r="B21" s="88" t="s">
        <v>57</v>
      </c>
      <c r="C21" s="88"/>
      <c r="D21" s="88">
        <v>3.8</v>
      </c>
      <c r="E21" s="88">
        <v>1.423</v>
      </c>
      <c r="F21" s="139">
        <f t="shared" si="0"/>
        <v>5.4074</v>
      </c>
      <c r="G21" s="88">
        <v>26.66</v>
      </c>
      <c r="H21" s="98">
        <f t="shared" si="1"/>
        <v>144.161284</v>
      </c>
    </row>
    <row r="22" ht="20.25" customHeight="1" spans="1:16">
      <c r="A22" s="88" t="s">
        <v>58</v>
      </c>
      <c r="B22" s="88" t="s">
        <v>59</v>
      </c>
      <c r="C22" s="88"/>
      <c r="D22" s="88">
        <v>7.6</v>
      </c>
      <c r="E22" s="88">
        <v>0.425</v>
      </c>
      <c r="F22" s="139">
        <f t="shared" si="0"/>
        <v>3.23</v>
      </c>
      <c r="G22" s="88">
        <v>26.66</v>
      </c>
      <c r="H22" s="98">
        <f t="shared" si="1"/>
        <v>86.1118</v>
      </c>
    </row>
    <row r="23" ht="20.25" customHeight="1" spans="1:16">
      <c r="A23" s="88" t="s">
        <v>60</v>
      </c>
      <c r="B23" s="88" t="s">
        <v>61</v>
      </c>
      <c r="C23" s="88"/>
      <c r="D23" s="88">
        <v>3.8</v>
      </c>
      <c r="E23" s="88">
        <v>0.364</v>
      </c>
      <c r="F23" s="139">
        <f t="shared" si="0"/>
        <v>1.3832</v>
      </c>
      <c r="G23" s="88">
        <v>26.66</v>
      </c>
      <c r="H23" s="98">
        <f t="shared" si="1"/>
        <v>36.876112</v>
      </c>
    </row>
    <row r="24" ht="20.25" customHeight="1" spans="1:16">
      <c r="A24" s="110" t="s">
        <v>62</v>
      </c>
      <c r="B24" s="111"/>
      <c r="C24" s="112"/>
      <c r="D24" s="88"/>
      <c r="E24" s="88"/>
      <c r="F24" s="88"/>
      <c r="G24" s="88"/>
      <c r="H24" s="98">
        <f>SUM(H19:H23)</f>
        <v>582.451684</v>
      </c>
    </row>
    <row r="25" ht="20.25" customHeight="1" spans="1:16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16">
      <c r="A26" s="102" t="s">
        <v>63</v>
      </c>
      <c r="B26" s="102"/>
      <c r="C26" s="102"/>
      <c r="D26" s="102"/>
      <c r="E26" s="102"/>
      <c r="F26" s="102"/>
      <c r="G26" s="102"/>
      <c r="H26" s="102"/>
    </row>
    <row r="27" ht="20.25" customHeight="1" spans="1:16">
      <c r="A27" s="129" t="s">
        <v>45</v>
      </c>
      <c r="B27" s="129" t="s">
        <v>46</v>
      </c>
      <c r="C27" s="129"/>
      <c r="D27" s="129" t="s">
        <v>47</v>
      </c>
      <c r="E27" s="129" t="s">
        <v>48</v>
      </c>
      <c r="F27" s="129" t="s">
        <v>49</v>
      </c>
      <c r="G27" s="129" t="s">
        <v>50</v>
      </c>
      <c r="H27" s="129" t="s">
        <v>51</v>
      </c>
    </row>
    <row r="28" ht="20.25" customHeight="1" spans="1:16">
      <c r="A28" s="88">
        <v>19.3</v>
      </c>
      <c r="B28" s="88" t="s">
        <v>64</v>
      </c>
      <c r="C28" s="88"/>
      <c r="D28" s="88">
        <v>0.132</v>
      </c>
      <c r="E28" s="88">
        <v>1.631</v>
      </c>
      <c r="F28" s="139">
        <f>D28*E28</f>
        <v>0.215292</v>
      </c>
      <c r="G28" s="88">
        <v>26.66</v>
      </c>
      <c r="H28" s="98">
        <f>F28*G28</f>
        <v>5.73968472</v>
      </c>
      <c r="K28" s="88">
        <v>33</v>
      </c>
      <c r="L28" s="88">
        <v>4</v>
      </c>
    </row>
    <row r="29" ht="20.25" customHeight="1" spans="1:16">
      <c r="A29" s="88"/>
      <c r="B29" s="88" t="s">
        <v>65</v>
      </c>
      <c r="C29" s="88"/>
      <c r="D29" s="88">
        <v>0.108</v>
      </c>
      <c r="E29" s="88">
        <v>1.631</v>
      </c>
      <c r="F29" s="139">
        <f>D29*E29</f>
        <v>0.176148</v>
      </c>
      <c r="G29" s="88">
        <v>26.66</v>
      </c>
      <c r="H29" s="98">
        <f>F29*G29</f>
        <v>4.69610568</v>
      </c>
      <c r="K29" s="140"/>
      <c r="L29" s="140"/>
    </row>
    <row r="30" ht="20.25" customHeight="1" spans="1:16">
      <c r="A30" s="88"/>
      <c r="B30" s="88" t="s">
        <v>66</v>
      </c>
      <c r="C30" s="88"/>
      <c r="D30" s="88">
        <v>0.032</v>
      </c>
      <c r="E30" s="88">
        <v>0.5</v>
      </c>
      <c r="F30" s="139">
        <f>D30*E30</f>
        <v>0.016</v>
      </c>
      <c r="G30" s="88">
        <v>26.66</v>
      </c>
      <c r="H30" s="98">
        <f>F30*G30</f>
        <v>0.42656</v>
      </c>
      <c r="K30" s="140">
        <f>K28*L28</f>
        <v>132</v>
      </c>
      <c r="L30" s="140">
        <f>240-132</f>
        <v>108</v>
      </c>
    </row>
    <row r="31" ht="20.25" customHeight="1" spans="1:16">
      <c r="A31" s="88" t="s">
        <v>67</v>
      </c>
      <c r="B31" s="88" t="s">
        <v>68</v>
      </c>
      <c r="C31" s="88"/>
      <c r="D31" s="88">
        <v>0.044</v>
      </c>
      <c r="E31" s="88">
        <v>1.072</v>
      </c>
      <c r="F31" s="139">
        <f>D31*E31</f>
        <v>0.047168</v>
      </c>
      <c r="G31" s="88">
        <v>26.66</v>
      </c>
      <c r="H31" s="98">
        <f>F31*G31</f>
        <v>1.25749888</v>
      </c>
      <c r="K31" s="140">
        <v>0.132</v>
      </c>
      <c r="L31" s="140"/>
    </row>
    <row r="32" ht="20.25" customHeight="1" spans="1:16">
      <c r="A32" s="88" t="s">
        <v>69</v>
      </c>
      <c r="B32" s="88" t="s">
        <v>70</v>
      </c>
      <c r="C32" s="88"/>
      <c r="D32" s="88">
        <v>0.044</v>
      </c>
      <c r="E32" s="88">
        <v>0.768</v>
      </c>
      <c r="F32" s="139">
        <f>D32*E32</f>
        <v>0.033792</v>
      </c>
      <c r="G32" s="88">
        <v>26.66</v>
      </c>
      <c r="H32" s="98">
        <f>F32*G32</f>
        <v>0.90089472</v>
      </c>
      <c r="K32" s="140">
        <v>27</v>
      </c>
      <c r="L32" s="140">
        <v>4</v>
      </c>
    </row>
    <row r="33" ht="20.25" customHeight="1" spans="1:19">
      <c r="A33" s="110" t="s">
        <v>62</v>
      </c>
      <c r="B33" s="111"/>
      <c r="C33" s="111"/>
      <c r="D33" s="112"/>
      <c r="E33" s="84"/>
      <c r="F33" s="88"/>
      <c r="G33" s="88"/>
      <c r="H33" s="98">
        <f>SUM(H28:H32)</f>
        <v>13.020744</v>
      </c>
    </row>
    <row r="34" ht="20.25" customHeight="1" spans="1:19">
      <c r="A34" s="101"/>
      <c r="B34" s="101"/>
      <c r="C34" s="101"/>
      <c r="D34" s="101"/>
      <c r="E34" s="101"/>
      <c r="F34" s="101"/>
      <c r="G34" s="101"/>
      <c r="H34" s="101"/>
    </row>
    <row r="35" ht="20.25" customHeight="1" spans="1:19">
      <c r="A35" s="102" t="s">
        <v>71</v>
      </c>
      <c r="B35" s="102"/>
      <c r="C35" s="102"/>
      <c r="D35" s="102"/>
      <c r="E35" s="102"/>
      <c r="F35" s="102"/>
      <c r="G35" s="102"/>
      <c r="H35" s="102"/>
    </row>
    <row r="36" ht="20.25" customHeight="1" spans="1:19">
      <c r="A36" s="141" t="s">
        <v>72</v>
      </c>
      <c r="B36" s="130" t="s">
        <v>73</v>
      </c>
      <c r="C36" s="131"/>
      <c r="D36" s="131"/>
      <c r="E36" s="131"/>
      <c r="F36" s="132"/>
      <c r="G36" s="142" t="s">
        <v>74</v>
      </c>
      <c r="H36" s="141" t="s">
        <v>51</v>
      </c>
    </row>
    <row r="37" ht="20.25" customHeight="1" spans="1:19">
      <c r="A37" s="143"/>
      <c r="B37" s="129" t="s">
        <v>75</v>
      </c>
      <c r="C37" s="129" t="s">
        <v>76</v>
      </c>
      <c r="D37" s="129" t="s">
        <v>77</v>
      </c>
      <c r="E37" s="129" t="s">
        <v>78</v>
      </c>
      <c r="F37" s="129" t="s">
        <v>79</v>
      </c>
      <c r="G37" s="144"/>
      <c r="H37" s="143"/>
    </row>
    <row r="38" ht="20.25" customHeight="1" spans="1:19">
      <c r="A38" s="88" t="s">
        <v>80</v>
      </c>
      <c r="B38" s="145">
        <f>D19*2</f>
        <v>12.8</v>
      </c>
      <c r="C38" s="145">
        <f>D21</f>
        <v>3.8</v>
      </c>
      <c r="D38" s="145"/>
      <c r="E38" s="145"/>
      <c r="F38" s="146">
        <f>B38+C38+D38+E38</f>
        <v>16.6</v>
      </c>
      <c r="G38" s="145">
        <v>2.42</v>
      </c>
      <c r="H38" s="147">
        <f>F38*G38</f>
        <v>40.172</v>
      </c>
    </row>
    <row r="39" ht="20.25" customHeight="1" spans="1:19">
      <c r="A39" s="88" t="s">
        <v>81</v>
      </c>
      <c r="B39" s="145"/>
      <c r="C39" s="145"/>
      <c r="D39" s="145">
        <f>D20*2</f>
        <v>4.4</v>
      </c>
      <c r="E39" s="145"/>
      <c r="F39" s="146">
        <f>B39+C39+D39+E39</f>
        <v>4.4</v>
      </c>
      <c r="G39" s="145">
        <v>1.14</v>
      </c>
      <c r="H39" s="147">
        <f>F39*G39</f>
        <v>5.016</v>
      </c>
    </row>
    <row r="40" ht="20.25" customHeight="1" spans="1:19">
      <c r="A40" s="88" t="s">
        <v>82</v>
      </c>
      <c r="B40" s="145"/>
      <c r="C40" s="145">
        <f>D21</f>
        <v>3.8</v>
      </c>
      <c r="D40" s="145"/>
      <c r="E40" s="145"/>
      <c r="F40" s="146">
        <f>B40+C40+D40+E40</f>
        <v>3.8</v>
      </c>
      <c r="G40" s="145">
        <v>2.755</v>
      </c>
      <c r="H40" s="147">
        <f>F40*G40</f>
        <v>10.469</v>
      </c>
    </row>
    <row r="41" ht="20.25" customHeight="1" spans="1:19">
      <c r="A41" s="88" t="s">
        <v>62</v>
      </c>
      <c r="B41" s="145"/>
      <c r="C41" s="88"/>
      <c r="D41" s="88"/>
      <c r="E41" s="88"/>
      <c r="F41" s="88"/>
      <c r="G41" s="88"/>
      <c r="H41" s="139">
        <f>SUM(H38:H40)</f>
        <v>55.657</v>
      </c>
    </row>
    <row r="42" ht="20.25" customHeight="1" spans="1:19">
      <c r="A42" s="101"/>
      <c r="B42" s="101"/>
      <c r="C42" s="101"/>
      <c r="D42" s="101"/>
      <c r="E42" s="101"/>
      <c r="F42" s="101"/>
      <c r="G42" s="101"/>
      <c r="H42" s="101"/>
    </row>
    <row r="43" ht="20.25" customHeight="1" spans="1:19">
      <c r="A43" s="102" t="s">
        <v>83</v>
      </c>
      <c r="B43" s="102"/>
      <c r="C43" s="102"/>
      <c r="D43" s="102"/>
      <c r="E43" s="102"/>
      <c r="F43" s="102"/>
      <c r="G43" s="102"/>
      <c r="H43" s="102"/>
    </row>
    <row r="44" ht="20.25" customHeight="1" spans="1:19">
      <c r="A44" s="130" t="s">
        <v>84</v>
      </c>
      <c r="B44" s="132"/>
      <c r="C44" s="130" t="s">
        <v>85</v>
      </c>
      <c r="D44" s="131"/>
      <c r="E44" s="132"/>
      <c r="F44" s="129" t="s">
        <v>86</v>
      </c>
      <c r="G44" s="129" t="s">
        <v>87</v>
      </c>
      <c r="H44" s="129" t="s">
        <v>51</v>
      </c>
      <c r="P44" s="138"/>
      <c r="S44" s="45">
        <f>R44/6</f>
        <v>0</v>
      </c>
    </row>
    <row r="45" ht="20.25" customHeight="1" spans="1:19">
      <c r="A45" s="113"/>
      <c r="B45" s="115"/>
      <c r="C45" s="113" t="s">
        <v>88</v>
      </c>
      <c r="D45" s="114"/>
      <c r="E45" s="115"/>
      <c r="F45" s="88">
        <v>1</v>
      </c>
      <c r="G45" s="98">
        <v>33</v>
      </c>
      <c r="H45" s="98">
        <f>F45*G45</f>
        <v>33</v>
      </c>
    </row>
    <row r="46" ht="20.25" customHeight="1" spans="1:19">
      <c r="A46" s="113" t="s">
        <v>62</v>
      </c>
      <c r="B46" s="115"/>
      <c r="C46" s="84"/>
      <c r="D46" s="84"/>
      <c r="E46" s="84"/>
      <c r="F46" s="113"/>
      <c r="G46" s="88"/>
      <c r="H46" s="98">
        <f>SUM(H45:H45)</f>
        <v>33</v>
      </c>
    </row>
    <row r="47" ht="20.25" customHeight="1" spans="1:19">
      <c r="A47" s="101"/>
      <c r="B47" s="101"/>
      <c r="C47" s="101"/>
      <c r="D47" s="101"/>
      <c r="E47" s="101"/>
      <c r="F47" s="101"/>
      <c r="G47" s="101"/>
      <c r="H47" s="101"/>
    </row>
    <row r="48" ht="20.25" customHeight="1" spans="1:19">
      <c r="A48" s="102" t="s">
        <v>89</v>
      </c>
      <c r="B48" s="102"/>
      <c r="C48" s="102"/>
      <c r="D48" s="102"/>
      <c r="E48" s="102"/>
      <c r="F48" s="102"/>
      <c r="G48" s="102"/>
      <c r="H48" s="102"/>
    </row>
    <row r="49" ht="20.25" customHeight="1" spans="1:8">
      <c r="A49" s="129" t="s">
        <v>90</v>
      </c>
      <c r="B49" s="131" t="s">
        <v>91</v>
      </c>
      <c r="C49" s="131"/>
      <c r="D49" s="132"/>
      <c r="E49" s="130" t="s">
        <v>92</v>
      </c>
      <c r="F49" s="132"/>
      <c r="G49" s="129" t="s">
        <v>93</v>
      </c>
      <c r="H49" s="129" t="s">
        <v>51</v>
      </c>
    </row>
    <row r="50" ht="20.25" customHeight="1" spans="1:8">
      <c r="A50" s="117">
        <v>1</v>
      </c>
      <c r="B50" s="148" t="s">
        <v>94</v>
      </c>
      <c r="C50" s="149"/>
      <c r="D50" s="150"/>
      <c r="E50" s="113">
        <v>0.59</v>
      </c>
      <c r="F50" s="115"/>
      <c r="G50" s="88">
        <v>99</v>
      </c>
      <c r="H50" s="88">
        <f>E50*G50</f>
        <v>58.41</v>
      </c>
    </row>
    <row r="51" ht="24" customHeight="1" spans="1:8">
      <c r="A51" s="117">
        <v>2</v>
      </c>
      <c r="B51" s="148" t="s">
        <v>95</v>
      </c>
      <c r="C51" s="149"/>
      <c r="D51" s="150"/>
      <c r="E51" s="113">
        <v>1.97</v>
      </c>
      <c r="F51" s="115"/>
      <c r="G51" s="88">
        <v>99</v>
      </c>
      <c r="H51" s="88">
        <f>E51*G51</f>
        <v>195.03</v>
      </c>
    </row>
    <row r="52" ht="20.25" customHeight="1" spans="1:8">
      <c r="A52" s="101"/>
      <c r="B52" s="101"/>
      <c r="C52" s="101"/>
      <c r="D52" s="101"/>
      <c r="E52" s="101"/>
      <c r="F52" s="101"/>
      <c r="G52" s="101"/>
      <c r="H52" s="101"/>
    </row>
    <row r="53" ht="20.25" customHeight="1" spans="1:8">
      <c r="A53" s="102" t="s">
        <v>96</v>
      </c>
      <c r="B53" s="102"/>
      <c r="C53" s="102"/>
      <c r="D53" s="102"/>
      <c r="E53" s="102"/>
      <c r="F53" s="102"/>
      <c r="G53" s="102"/>
      <c r="H53" s="102"/>
    </row>
    <row r="54" ht="20.25" customHeight="1" spans="1:8">
      <c r="A54" s="129" t="s">
        <v>97</v>
      </c>
      <c r="B54" s="129"/>
      <c r="C54" s="129" t="s">
        <v>46</v>
      </c>
      <c r="D54" s="129"/>
      <c r="E54" s="130" t="s">
        <v>98</v>
      </c>
      <c r="F54" s="129" t="s">
        <v>99</v>
      </c>
      <c r="G54" s="129" t="s">
        <v>100</v>
      </c>
      <c r="H54" s="129" t="s">
        <v>51</v>
      </c>
    </row>
    <row r="55" ht="20.25" customHeight="1" spans="1:8">
      <c r="A55" s="120" t="s">
        <v>62</v>
      </c>
      <c r="B55" s="121"/>
      <c r="C55" s="120"/>
      <c r="D55" s="121"/>
      <c r="E55" s="113"/>
      <c r="F55" s="88"/>
      <c r="G55" s="88"/>
      <c r="H55" s="98">
        <v>0</v>
      </c>
    </row>
    <row r="56" ht="20.25" customHeight="1" spans="1:8">
      <c r="A56" s="101"/>
      <c r="B56" s="101"/>
      <c r="C56" s="101"/>
      <c r="D56" s="101"/>
      <c r="E56" s="101"/>
      <c r="F56" s="101"/>
      <c r="G56" s="101"/>
      <c r="H56" s="101"/>
    </row>
    <row r="57" ht="20.25" customHeight="1" spans="1:8">
      <c r="A57" s="102" t="s">
        <v>101</v>
      </c>
      <c r="B57" s="102"/>
      <c r="C57" s="102"/>
      <c r="D57" s="102"/>
      <c r="E57" s="102"/>
      <c r="F57" s="102"/>
      <c r="G57" s="102"/>
      <c r="H57" s="102"/>
    </row>
    <row r="58" ht="20.25" customHeight="1" spans="1:8">
      <c r="A58" s="129" t="s">
        <v>102</v>
      </c>
      <c r="B58" s="129" t="s">
        <v>97</v>
      </c>
      <c r="C58" s="129"/>
      <c r="D58" s="130" t="s">
        <v>46</v>
      </c>
      <c r="E58" s="132"/>
      <c r="F58" s="130" t="s">
        <v>99</v>
      </c>
      <c r="G58" s="129" t="s">
        <v>100</v>
      </c>
      <c r="H58" s="129" t="s">
        <v>51</v>
      </c>
    </row>
    <row r="59" ht="20.25" customHeight="1" spans="1:8">
      <c r="A59" s="46" t="s">
        <v>103</v>
      </c>
      <c r="B59" s="46"/>
      <c r="C59" s="46"/>
      <c r="D59" s="118" t="s">
        <v>104</v>
      </c>
      <c r="E59" s="119"/>
      <c r="F59" s="118">
        <v>1</v>
      </c>
      <c r="G59" s="46">
        <v>55</v>
      </c>
      <c r="H59" s="46">
        <f>F59*G59</f>
        <v>55</v>
      </c>
    </row>
    <row r="60" ht="20.25" customHeight="1" spans="1:8">
      <c r="A60" s="120" t="s">
        <v>62</v>
      </c>
      <c r="B60" s="123"/>
      <c r="C60" s="123"/>
      <c r="D60" s="123"/>
      <c r="E60" s="121"/>
      <c r="F60" s="113"/>
      <c r="G60" s="88"/>
      <c r="H60" s="88">
        <f>SUM(H59:H59)</f>
        <v>55</v>
      </c>
    </row>
    <row r="62" ht="27" customHeight="1" spans="1:8">
      <c r="A62" s="91" t="s">
        <v>105</v>
      </c>
      <c r="B62" s="91"/>
      <c r="C62" s="91" t="s">
        <v>106</v>
      </c>
      <c r="D62" s="91"/>
      <c r="E62" s="91" t="s">
        <v>107</v>
      </c>
      <c r="F62" s="91"/>
      <c r="G62" s="91" t="s">
        <v>108</v>
      </c>
      <c r="H62" s="91"/>
    </row>
  </sheetData>
  <mergeCells count="75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G15:H15"/>
    <mergeCell ref="A16:H16"/>
    <mergeCell ref="A17:H17"/>
    <mergeCell ref="B18:C18"/>
    <mergeCell ref="B19:C19"/>
    <mergeCell ref="B20:C20"/>
    <mergeCell ref="B21:C21"/>
    <mergeCell ref="B22:C22"/>
    <mergeCell ref="B23:C23"/>
    <mergeCell ref="A24:C24"/>
    <mergeCell ref="A25:H25"/>
    <mergeCell ref="A26:H26"/>
    <mergeCell ref="B27:C27"/>
    <mergeCell ref="B28:C28"/>
    <mergeCell ref="B29:C29"/>
    <mergeCell ref="B30:C30"/>
    <mergeCell ref="B31:C31"/>
    <mergeCell ref="B32:C32"/>
    <mergeCell ref="A33:D33"/>
    <mergeCell ref="A34:H34"/>
    <mergeCell ref="A35:H35"/>
    <mergeCell ref="B36:F36"/>
    <mergeCell ref="A42:H42"/>
    <mergeCell ref="A43:H43"/>
    <mergeCell ref="A44:B44"/>
    <mergeCell ref="C44:E44"/>
    <mergeCell ref="A45:B45"/>
    <mergeCell ref="C45:E45"/>
    <mergeCell ref="A46:B46"/>
    <mergeCell ref="C46:E46"/>
    <mergeCell ref="A47:H47"/>
    <mergeCell ref="A48:H48"/>
    <mergeCell ref="B49:D49"/>
    <mergeCell ref="E49:F49"/>
    <mergeCell ref="B50:D50"/>
    <mergeCell ref="E50:F50"/>
    <mergeCell ref="B51:D51"/>
    <mergeCell ref="E51:F51"/>
    <mergeCell ref="A52:H52"/>
    <mergeCell ref="A53:H53"/>
    <mergeCell ref="A54:B54"/>
    <mergeCell ref="C54:D54"/>
    <mergeCell ref="A55:B55"/>
    <mergeCell ref="C55:D55"/>
    <mergeCell ref="A56:H56"/>
    <mergeCell ref="A57:H57"/>
    <mergeCell ref="B58:C58"/>
    <mergeCell ref="D58:E58"/>
    <mergeCell ref="B59:C59"/>
    <mergeCell ref="D59:E59"/>
    <mergeCell ref="A60:E60"/>
    <mergeCell ref="A36:A37"/>
    <mergeCell ref="G36:G37"/>
    <mergeCell ref="H36:H37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1"/>
  <sheetViews>
    <sheetView topLeftCell="C99" workbookViewId="0">
      <selection activeCell="D6" sqref="D6"/>
    </sheetView>
  </sheetViews>
  <sheetFormatPr defaultColWidth="9" defaultRowHeight="20.1" customHeight="1"/>
  <cols>
    <col min="1" max="6" width="14.75" style="45" customWidth="1"/>
    <col min="7" max="7" width="4.13333333333333" customWidth="1"/>
  </cols>
  <sheetData>
    <row r="1" customHeight="1" spans="1:24">
      <c r="A1" s="124" t="s">
        <v>109</v>
      </c>
      <c r="B1" s="124"/>
      <c r="C1" s="124"/>
      <c r="D1" s="124"/>
      <c r="E1" s="124"/>
      <c r="F1" s="124"/>
    </row>
    <row r="2" customHeight="1" spans="1:24">
      <c r="A2" s="125" t="s">
        <v>45</v>
      </c>
      <c r="B2" s="125" t="s">
        <v>110</v>
      </c>
      <c r="C2" s="125" t="s">
        <v>111</v>
      </c>
      <c r="D2" s="125" t="s">
        <v>112</v>
      </c>
      <c r="E2" s="125" t="s">
        <v>113</v>
      </c>
      <c r="F2" s="125" t="s">
        <v>114</v>
      </c>
      <c r="H2" s="125" t="s">
        <v>115</v>
      </c>
      <c r="I2" s="125" t="s">
        <v>116</v>
      </c>
      <c r="J2" s="125" t="s">
        <v>117</v>
      </c>
      <c r="K2" s="125" t="s">
        <v>113</v>
      </c>
      <c r="L2" s="125" t="s">
        <v>118</v>
      </c>
      <c r="M2" s="125" t="s">
        <v>119</v>
      </c>
      <c r="O2" s="125" t="s">
        <v>115</v>
      </c>
      <c r="P2" s="125" t="s">
        <v>90</v>
      </c>
      <c r="Q2" s="125"/>
      <c r="R2" s="125" t="s">
        <v>120</v>
      </c>
      <c r="S2" s="125" t="s">
        <v>121</v>
      </c>
      <c r="T2" s="125" t="s">
        <v>113</v>
      </c>
      <c r="U2" s="125" t="s">
        <v>92</v>
      </c>
      <c r="V2" s="125" t="s">
        <v>122</v>
      </c>
      <c r="W2" s="125" t="s">
        <v>51</v>
      </c>
      <c r="X2" s="125" t="s">
        <v>123</v>
      </c>
    </row>
    <row r="3" customHeight="1" spans="1:24">
      <c r="A3" s="46" t="s">
        <v>124</v>
      </c>
      <c r="B3" s="46" t="s">
        <v>125</v>
      </c>
      <c r="C3" s="46" t="s">
        <v>126</v>
      </c>
      <c r="D3" s="46">
        <v>2415</v>
      </c>
      <c r="E3" s="46">
        <v>1</v>
      </c>
      <c r="F3" s="46">
        <f t="shared" ref="F3:F66" si="0">D3*E3/1000</f>
        <v>2.415</v>
      </c>
      <c r="H3" s="46" t="s">
        <v>127</v>
      </c>
      <c r="I3" s="46">
        <v>654</v>
      </c>
      <c r="J3" s="46">
        <v>1173</v>
      </c>
      <c r="K3" s="46">
        <v>1</v>
      </c>
      <c r="L3" s="46">
        <f>I3*J3*K3/1000000</f>
        <v>0.767142</v>
      </c>
      <c r="M3" s="46">
        <f>(I3+J3)*K3/1000</f>
        <v>1.827</v>
      </c>
      <c r="O3" s="88" t="s">
        <v>127</v>
      </c>
      <c r="P3" s="126" t="s">
        <v>128</v>
      </c>
      <c r="Q3" s="127"/>
      <c r="R3" s="88">
        <v>551</v>
      </c>
      <c r="S3" s="88">
        <v>1070</v>
      </c>
      <c r="T3" s="88">
        <v>1</v>
      </c>
      <c r="U3" s="88">
        <v>0.59</v>
      </c>
      <c r="V3" s="88">
        <v>391</v>
      </c>
      <c r="W3" s="88">
        <v>230.53</v>
      </c>
      <c r="X3" s="88">
        <f>(R3+S3)*2*T3/1000</f>
        <v>3.242</v>
      </c>
    </row>
    <row r="4" customHeight="1" spans="1:24">
      <c r="A4" s="46" t="s">
        <v>129</v>
      </c>
      <c r="B4" s="46" t="s">
        <v>125</v>
      </c>
      <c r="C4" s="46" t="s">
        <v>126</v>
      </c>
      <c r="D4" s="46">
        <v>2415</v>
      </c>
      <c r="E4" s="46">
        <v>1</v>
      </c>
      <c r="F4" s="46">
        <f t="shared" si="0"/>
        <v>2.415</v>
      </c>
      <c r="H4" s="46" t="s">
        <v>126</v>
      </c>
      <c r="I4" s="46">
        <v>654</v>
      </c>
      <c r="J4" s="46">
        <v>1173</v>
      </c>
      <c r="K4" s="46">
        <v>1</v>
      </c>
      <c r="L4" s="46">
        <f t="shared" ref="L4:L6" si="1">I4*J4*K4/1000000</f>
        <v>0.767142</v>
      </c>
      <c r="M4" s="46">
        <f t="shared" ref="M4:M6" si="2">(I4+J4)*K4/1000</f>
        <v>1.827</v>
      </c>
      <c r="O4" s="88" t="s">
        <v>127</v>
      </c>
      <c r="P4" s="126" t="s">
        <v>130</v>
      </c>
      <c r="Q4" s="127"/>
      <c r="R4" s="88">
        <v>633</v>
      </c>
      <c r="S4" s="88">
        <v>518</v>
      </c>
      <c r="T4" s="88">
        <v>1</v>
      </c>
      <c r="U4" s="88">
        <v>0.33</v>
      </c>
      <c r="V4" s="88">
        <v>387</v>
      </c>
      <c r="W4" s="88">
        <v>126.9</v>
      </c>
      <c r="X4" s="88">
        <f t="shared" ref="X4:X29" si="3">(R4+S4)*2*T4/1000</f>
        <v>2.302</v>
      </c>
    </row>
    <row r="5" customHeight="1" spans="1:24">
      <c r="A5" s="46" t="s">
        <v>131</v>
      </c>
      <c r="B5" s="46" t="s">
        <v>132</v>
      </c>
      <c r="C5" s="46" t="s">
        <v>133</v>
      </c>
      <c r="D5" s="46">
        <v>2935.87</v>
      </c>
      <c r="E5" s="46">
        <v>1</v>
      </c>
      <c r="F5" s="46">
        <f t="shared" si="0"/>
        <v>2.93587</v>
      </c>
      <c r="H5" s="46" t="s">
        <v>134</v>
      </c>
      <c r="I5" s="46">
        <v>673</v>
      </c>
      <c r="J5" s="46">
        <v>1173</v>
      </c>
      <c r="K5" s="46">
        <v>1</v>
      </c>
      <c r="L5" s="46">
        <f t="shared" si="1"/>
        <v>0.789429</v>
      </c>
      <c r="M5" s="46">
        <f t="shared" si="2"/>
        <v>1.846</v>
      </c>
      <c r="O5" s="88" t="s">
        <v>127</v>
      </c>
      <c r="P5" s="126" t="s">
        <v>130</v>
      </c>
      <c r="Q5" s="127"/>
      <c r="R5" s="88">
        <v>633</v>
      </c>
      <c r="S5" s="88">
        <v>563</v>
      </c>
      <c r="T5" s="88">
        <v>1</v>
      </c>
      <c r="U5" s="88">
        <v>0.36</v>
      </c>
      <c r="V5" s="88">
        <v>387</v>
      </c>
      <c r="W5" s="88">
        <v>137.93</v>
      </c>
      <c r="X5" s="88">
        <f t="shared" si="3"/>
        <v>2.392</v>
      </c>
    </row>
    <row r="6" customHeight="1" spans="1:24">
      <c r="A6" s="46" t="s">
        <v>131</v>
      </c>
      <c r="B6" s="46" t="s">
        <v>132</v>
      </c>
      <c r="C6" s="46" t="s">
        <v>135</v>
      </c>
      <c r="D6" s="46">
        <v>2925.254</v>
      </c>
      <c r="E6" s="46">
        <v>1</v>
      </c>
      <c r="F6" s="46">
        <f t="shared" si="0"/>
        <v>2.925254</v>
      </c>
      <c r="H6" s="46" t="s">
        <v>134</v>
      </c>
      <c r="I6" s="46">
        <v>673</v>
      </c>
      <c r="J6" s="46">
        <v>1173</v>
      </c>
      <c r="K6" s="46">
        <v>1</v>
      </c>
      <c r="L6" s="46">
        <f t="shared" si="1"/>
        <v>0.789429</v>
      </c>
      <c r="M6" s="46">
        <f t="shared" si="2"/>
        <v>1.846</v>
      </c>
      <c r="O6" s="88" t="s">
        <v>127</v>
      </c>
      <c r="P6" s="126" t="s">
        <v>130</v>
      </c>
      <c r="Q6" s="127"/>
      <c r="R6" s="88">
        <v>898</v>
      </c>
      <c r="S6" s="88">
        <v>518</v>
      </c>
      <c r="T6" s="88">
        <v>1</v>
      </c>
      <c r="U6" s="88">
        <v>0.47</v>
      </c>
      <c r="V6" s="88">
        <v>387</v>
      </c>
      <c r="W6" s="88">
        <v>180.03</v>
      </c>
      <c r="X6" s="88">
        <f t="shared" si="3"/>
        <v>2.832</v>
      </c>
    </row>
    <row r="7" customHeight="1" spans="1:24">
      <c r="A7" s="46" t="s">
        <v>131</v>
      </c>
      <c r="B7" s="46" t="s">
        <v>132</v>
      </c>
      <c r="C7" s="46" t="s">
        <v>134</v>
      </c>
      <c r="D7" s="46">
        <v>3350</v>
      </c>
      <c r="E7" s="46">
        <v>1</v>
      </c>
      <c r="F7" s="46">
        <f t="shared" si="0"/>
        <v>3.35</v>
      </c>
      <c r="O7" s="88" t="s">
        <v>127</v>
      </c>
      <c r="P7" s="126" t="s">
        <v>130</v>
      </c>
      <c r="Q7" s="127"/>
      <c r="R7" s="88">
        <v>898</v>
      </c>
      <c r="S7" s="88">
        <v>1763</v>
      </c>
      <c r="T7" s="88">
        <v>1</v>
      </c>
      <c r="U7" s="88">
        <v>1.58</v>
      </c>
      <c r="V7" s="88">
        <v>387</v>
      </c>
      <c r="W7" s="88">
        <v>612.7</v>
      </c>
      <c r="X7" s="88">
        <f t="shared" si="3"/>
        <v>5.322</v>
      </c>
    </row>
    <row r="8" customHeight="1" spans="1:24">
      <c r="A8" s="46" t="s">
        <v>131</v>
      </c>
      <c r="B8" s="46" t="s">
        <v>132</v>
      </c>
      <c r="C8" s="46" t="s">
        <v>135</v>
      </c>
      <c r="D8" s="46">
        <v>2478.56</v>
      </c>
      <c r="E8" s="46">
        <v>1</v>
      </c>
      <c r="F8" s="46">
        <f t="shared" si="0"/>
        <v>2.47856</v>
      </c>
      <c r="O8" s="88" t="s">
        <v>126</v>
      </c>
      <c r="P8" s="126" t="s">
        <v>128</v>
      </c>
      <c r="Q8" s="127"/>
      <c r="R8" s="88">
        <v>551</v>
      </c>
      <c r="S8" s="88">
        <v>1070</v>
      </c>
      <c r="T8" s="88">
        <v>1</v>
      </c>
      <c r="U8" s="88">
        <v>0.59</v>
      </c>
      <c r="V8" s="88">
        <v>391</v>
      </c>
      <c r="W8" s="88">
        <v>230.53</v>
      </c>
      <c r="X8" s="88">
        <f t="shared" si="3"/>
        <v>3.242</v>
      </c>
    </row>
    <row r="9" customHeight="1" spans="1:24">
      <c r="A9" s="46" t="s">
        <v>131</v>
      </c>
      <c r="B9" s="46" t="s">
        <v>132</v>
      </c>
      <c r="C9" s="46" t="s">
        <v>134</v>
      </c>
      <c r="D9" s="46">
        <v>3350</v>
      </c>
      <c r="E9" s="46">
        <v>1</v>
      </c>
      <c r="F9" s="46">
        <f t="shared" si="0"/>
        <v>3.35</v>
      </c>
      <c r="O9" s="88" t="s">
        <v>126</v>
      </c>
      <c r="P9" s="126" t="s">
        <v>130</v>
      </c>
      <c r="Q9" s="127"/>
      <c r="R9" s="88">
        <v>633</v>
      </c>
      <c r="S9" s="88">
        <v>518</v>
      </c>
      <c r="T9" s="88">
        <v>1</v>
      </c>
      <c r="U9" s="88">
        <v>0.33</v>
      </c>
      <c r="V9" s="88">
        <v>387</v>
      </c>
      <c r="W9" s="88">
        <v>126.9</v>
      </c>
      <c r="X9" s="88">
        <f t="shared" si="3"/>
        <v>2.302</v>
      </c>
    </row>
    <row r="10" customHeight="1" spans="1:24">
      <c r="A10" s="46" t="s">
        <v>131</v>
      </c>
      <c r="B10" s="46" t="s">
        <v>132</v>
      </c>
      <c r="C10" s="46" t="s">
        <v>133</v>
      </c>
      <c r="D10" s="46">
        <v>2468.485</v>
      </c>
      <c r="E10" s="46">
        <v>1</v>
      </c>
      <c r="F10" s="46">
        <f t="shared" si="0"/>
        <v>2.468485</v>
      </c>
      <c r="O10" s="88" t="s">
        <v>126</v>
      </c>
      <c r="P10" s="126" t="s">
        <v>130</v>
      </c>
      <c r="Q10" s="127"/>
      <c r="R10" s="88">
        <v>633</v>
      </c>
      <c r="S10" s="88">
        <v>563</v>
      </c>
      <c r="T10" s="88">
        <v>1</v>
      </c>
      <c r="U10" s="88">
        <v>0.36</v>
      </c>
      <c r="V10" s="88">
        <v>387</v>
      </c>
      <c r="W10" s="88">
        <v>137.93</v>
      </c>
      <c r="X10" s="88">
        <f t="shared" si="3"/>
        <v>2.392</v>
      </c>
    </row>
    <row r="11" customHeight="1" spans="1:24">
      <c r="A11" s="46" t="s">
        <v>131</v>
      </c>
      <c r="B11" s="46" t="s">
        <v>132</v>
      </c>
      <c r="C11" s="46" t="s">
        <v>134</v>
      </c>
      <c r="D11" s="46">
        <v>2415</v>
      </c>
      <c r="E11" s="46">
        <v>1</v>
      </c>
      <c r="F11" s="46">
        <f t="shared" si="0"/>
        <v>2.415</v>
      </c>
      <c r="O11" s="88" t="s">
        <v>126</v>
      </c>
      <c r="P11" s="126" t="s">
        <v>130</v>
      </c>
      <c r="Q11" s="127"/>
      <c r="R11" s="88">
        <v>898</v>
      </c>
      <c r="S11" s="88">
        <v>518</v>
      </c>
      <c r="T11" s="88">
        <v>1</v>
      </c>
      <c r="U11" s="88">
        <v>0.47</v>
      </c>
      <c r="V11" s="88">
        <v>387</v>
      </c>
      <c r="W11" s="88">
        <v>180.03</v>
      </c>
      <c r="X11" s="88">
        <f t="shared" si="3"/>
        <v>2.832</v>
      </c>
    </row>
    <row r="12" customHeight="1" spans="1:24">
      <c r="A12" s="46" t="s">
        <v>131</v>
      </c>
      <c r="B12" s="46" t="s">
        <v>132</v>
      </c>
      <c r="C12" s="46" t="s">
        <v>126</v>
      </c>
      <c r="D12" s="46">
        <v>1665</v>
      </c>
      <c r="E12" s="46">
        <v>1</v>
      </c>
      <c r="F12" s="46">
        <f t="shared" si="0"/>
        <v>1.665</v>
      </c>
      <c r="O12" s="88" t="s">
        <v>126</v>
      </c>
      <c r="P12" s="126" t="s">
        <v>130</v>
      </c>
      <c r="Q12" s="127"/>
      <c r="R12" s="88">
        <v>898</v>
      </c>
      <c r="S12" s="88">
        <v>1763</v>
      </c>
      <c r="T12" s="88">
        <v>1</v>
      </c>
      <c r="U12" s="88">
        <v>1.58</v>
      </c>
      <c r="V12" s="88">
        <v>387</v>
      </c>
      <c r="W12" s="88">
        <v>612.7</v>
      </c>
      <c r="X12" s="88">
        <f t="shared" si="3"/>
        <v>5.322</v>
      </c>
    </row>
    <row r="13" customHeight="1" spans="1:24">
      <c r="A13" s="46" t="s">
        <v>131</v>
      </c>
      <c r="B13" s="46" t="s">
        <v>132</v>
      </c>
      <c r="C13" s="46" t="s">
        <v>127</v>
      </c>
      <c r="D13" s="46">
        <v>1665</v>
      </c>
      <c r="E13" s="46">
        <v>1</v>
      </c>
      <c r="F13" s="46">
        <f t="shared" si="0"/>
        <v>1.665</v>
      </c>
      <c r="O13" s="88" t="s">
        <v>135</v>
      </c>
      <c r="P13" s="126" t="s">
        <v>130</v>
      </c>
      <c r="Q13" s="127"/>
      <c r="R13" s="88">
        <v>873</v>
      </c>
      <c r="S13" s="88">
        <v>588</v>
      </c>
      <c r="T13" s="88">
        <v>1</v>
      </c>
      <c r="U13" s="88">
        <v>0.51</v>
      </c>
      <c r="V13" s="88">
        <v>387</v>
      </c>
      <c r="W13" s="88">
        <v>218.62</v>
      </c>
      <c r="X13" s="88">
        <f t="shared" si="3"/>
        <v>2.922</v>
      </c>
    </row>
    <row r="14" customHeight="1" spans="1:24">
      <c r="A14" s="46" t="s">
        <v>131</v>
      </c>
      <c r="B14" s="46" t="s">
        <v>132</v>
      </c>
      <c r="C14" s="46" t="s">
        <v>126</v>
      </c>
      <c r="D14" s="46">
        <v>2415</v>
      </c>
      <c r="E14" s="46">
        <v>1</v>
      </c>
      <c r="F14" s="46">
        <f t="shared" si="0"/>
        <v>2.415</v>
      </c>
      <c r="O14" s="88" t="s">
        <v>135</v>
      </c>
      <c r="P14" s="126" t="s">
        <v>130</v>
      </c>
      <c r="Q14" s="127"/>
      <c r="R14" s="88">
        <v>873</v>
      </c>
      <c r="S14" s="88">
        <v>700</v>
      </c>
      <c r="T14" s="88">
        <v>1</v>
      </c>
      <c r="U14" s="88">
        <v>0.61</v>
      </c>
      <c r="V14" s="88">
        <v>387</v>
      </c>
      <c r="W14" s="88">
        <v>244.89</v>
      </c>
      <c r="X14" s="88">
        <f t="shared" si="3"/>
        <v>3.146</v>
      </c>
    </row>
    <row r="15" customHeight="1" spans="1:24">
      <c r="A15" s="46" t="s">
        <v>131</v>
      </c>
      <c r="B15" s="46" t="s">
        <v>132</v>
      </c>
      <c r="C15" s="46" t="s">
        <v>126</v>
      </c>
      <c r="D15" s="46">
        <v>1665</v>
      </c>
      <c r="E15" s="46">
        <v>1</v>
      </c>
      <c r="F15" s="46">
        <f t="shared" si="0"/>
        <v>1.665</v>
      </c>
      <c r="O15" s="88" t="s">
        <v>135</v>
      </c>
      <c r="P15" s="126" t="s">
        <v>130</v>
      </c>
      <c r="Q15" s="127"/>
      <c r="R15" s="88">
        <v>873</v>
      </c>
      <c r="S15" s="88">
        <v>1763</v>
      </c>
      <c r="T15" s="88">
        <v>2</v>
      </c>
      <c r="U15" s="88">
        <v>3.08</v>
      </c>
      <c r="V15" s="88">
        <v>387</v>
      </c>
      <c r="W15" s="88">
        <v>1191.26</v>
      </c>
      <c r="X15" s="88">
        <f t="shared" si="3"/>
        <v>10.544</v>
      </c>
    </row>
    <row r="16" customHeight="1" spans="1:24">
      <c r="A16" s="46" t="s">
        <v>131</v>
      </c>
      <c r="B16" s="46" t="s">
        <v>132</v>
      </c>
      <c r="C16" s="46" t="s">
        <v>127</v>
      </c>
      <c r="D16" s="46">
        <v>1665</v>
      </c>
      <c r="E16" s="46">
        <v>1</v>
      </c>
      <c r="F16" s="46">
        <f t="shared" si="0"/>
        <v>1.665</v>
      </c>
      <c r="O16" s="88" t="s">
        <v>135</v>
      </c>
      <c r="P16" s="126" t="s">
        <v>130</v>
      </c>
      <c r="Q16" s="127"/>
      <c r="R16" s="88">
        <v>892</v>
      </c>
      <c r="S16" s="88">
        <v>645</v>
      </c>
      <c r="T16" s="88">
        <v>1</v>
      </c>
      <c r="U16" s="88">
        <v>0.58</v>
      </c>
      <c r="V16" s="88">
        <v>387</v>
      </c>
      <c r="W16" s="88">
        <v>260.26</v>
      </c>
      <c r="X16" s="88">
        <f t="shared" si="3"/>
        <v>3.074</v>
      </c>
    </row>
    <row r="17" customHeight="1" spans="1:24">
      <c r="A17" s="46" t="s">
        <v>131</v>
      </c>
      <c r="B17" s="46" t="s">
        <v>132</v>
      </c>
      <c r="C17" s="46" t="s">
        <v>133</v>
      </c>
      <c r="D17" s="46">
        <v>2830</v>
      </c>
      <c r="E17" s="46">
        <v>1</v>
      </c>
      <c r="F17" s="46">
        <f t="shared" si="0"/>
        <v>2.83</v>
      </c>
      <c r="O17" s="88" t="s">
        <v>135</v>
      </c>
      <c r="P17" s="126" t="s">
        <v>130</v>
      </c>
      <c r="Q17" s="127"/>
      <c r="R17" s="88">
        <v>892</v>
      </c>
      <c r="S17" s="88">
        <v>1763</v>
      </c>
      <c r="T17" s="88">
        <v>1</v>
      </c>
      <c r="U17" s="88">
        <v>1.57</v>
      </c>
      <c r="V17" s="88">
        <v>387</v>
      </c>
      <c r="W17" s="88">
        <v>608.6</v>
      </c>
      <c r="X17" s="88">
        <f t="shared" si="3"/>
        <v>5.31</v>
      </c>
    </row>
    <row r="18" customHeight="1" spans="1:24">
      <c r="A18" s="46" t="s">
        <v>131</v>
      </c>
      <c r="B18" s="46" t="s">
        <v>132</v>
      </c>
      <c r="C18" s="46" t="s">
        <v>135</v>
      </c>
      <c r="D18" s="46">
        <v>2820</v>
      </c>
      <c r="E18" s="46">
        <v>1</v>
      </c>
      <c r="F18" s="46">
        <f t="shared" si="0"/>
        <v>2.82</v>
      </c>
      <c r="O18" s="88" t="s">
        <v>134</v>
      </c>
      <c r="P18" s="126" t="s">
        <v>128</v>
      </c>
      <c r="Q18" s="127"/>
      <c r="R18" s="88">
        <v>570</v>
      </c>
      <c r="S18" s="88">
        <v>1070</v>
      </c>
      <c r="T18" s="88">
        <v>2</v>
      </c>
      <c r="U18" s="88">
        <v>1.22</v>
      </c>
      <c r="V18" s="88">
        <v>391</v>
      </c>
      <c r="W18" s="88">
        <v>476.94</v>
      </c>
      <c r="X18" s="88">
        <f t="shared" si="3"/>
        <v>6.56</v>
      </c>
    </row>
    <row r="19" customHeight="1" spans="1:24">
      <c r="A19" s="46" t="s">
        <v>131</v>
      </c>
      <c r="B19" s="46" t="s">
        <v>132</v>
      </c>
      <c r="C19" s="46" t="s">
        <v>133</v>
      </c>
      <c r="D19" s="46">
        <v>2651.667</v>
      </c>
      <c r="E19" s="46">
        <v>1</v>
      </c>
      <c r="F19" s="46">
        <f t="shared" si="0"/>
        <v>2.651667</v>
      </c>
      <c r="O19" s="88" t="s">
        <v>134</v>
      </c>
      <c r="P19" s="126" t="s">
        <v>130</v>
      </c>
      <c r="Q19" s="127"/>
      <c r="R19" s="88">
        <v>633</v>
      </c>
      <c r="S19" s="88">
        <v>518</v>
      </c>
      <c r="T19" s="88">
        <v>1</v>
      </c>
      <c r="U19" s="88">
        <v>0.33</v>
      </c>
      <c r="V19" s="88">
        <v>387</v>
      </c>
      <c r="W19" s="88">
        <v>126.9</v>
      </c>
      <c r="X19" s="88">
        <f t="shared" si="3"/>
        <v>2.302</v>
      </c>
    </row>
    <row r="20" customHeight="1" spans="1:24">
      <c r="A20" s="46" t="s">
        <v>131</v>
      </c>
      <c r="B20" s="46" t="s">
        <v>132</v>
      </c>
      <c r="C20" s="46" t="s">
        <v>135</v>
      </c>
      <c r="D20" s="46">
        <v>2651.576</v>
      </c>
      <c r="E20" s="46">
        <v>1</v>
      </c>
      <c r="F20" s="46">
        <f t="shared" si="0"/>
        <v>2.651576</v>
      </c>
      <c r="O20" s="88" t="s">
        <v>134</v>
      </c>
      <c r="P20" s="126" t="s">
        <v>130</v>
      </c>
      <c r="Q20" s="127"/>
      <c r="R20" s="88">
        <v>633</v>
      </c>
      <c r="S20" s="88">
        <v>1763</v>
      </c>
      <c r="T20" s="88">
        <v>1</v>
      </c>
      <c r="U20" s="88">
        <v>1.12</v>
      </c>
      <c r="V20" s="88">
        <v>387</v>
      </c>
      <c r="W20" s="88">
        <v>431.89</v>
      </c>
      <c r="X20" s="88">
        <f t="shared" si="3"/>
        <v>4.792</v>
      </c>
    </row>
    <row r="21" customHeight="1" spans="1:24">
      <c r="A21" s="46" t="s">
        <v>131</v>
      </c>
      <c r="B21" s="46" t="s">
        <v>132</v>
      </c>
      <c r="C21" s="46" t="s">
        <v>127</v>
      </c>
      <c r="D21" s="46">
        <v>2415</v>
      </c>
      <c r="E21" s="46">
        <v>1</v>
      </c>
      <c r="F21" s="46">
        <f t="shared" si="0"/>
        <v>2.415</v>
      </c>
      <c r="O21" s="88" t="s">
        <v>134</v>
      </c>
      <c r="P21" s="126" t="s">
        <v>130</v>
      </c>
      <c r="Q21" s="127"/>
      <c r="R21" s="88">
        <v>652</v>
      </c>
      <c r="S21" s="88">
        <v>518</v>
      </c>
      <c r="T21" s="88">
        <v>2</v>
      </c>
      <c r="U21" s="88">
        <v>0.68</v>
      </c>
      <c r="V21" s="88">
        <v>387</v>
      </c>
      <c r="W21" s="88">
        <v>261.38</v>
      </c>
      <c r="X21" s="88">
        <f t="shared" si="3"/>
        <v>4.68</v>
      </c>
    </row>
    <row r="22" customHeight="1" spans="1:24">
      <c r="A22" s="46" t="s">
        <v>131</v>
      </c>
      <c r="B22" s="46" t="s">
        <v>132</v>
      </c>
      <c r="C22" s="46" t="s">
        <v>134</v>
      </c>
      <c r="D22" s="46">
        <v>2415</v>
      </c>
      <c r="E22" s="46">
        <v>1</v>
      </c>
      <c r="F22" s="46">
        <f t="shared" si="0"/>
        <v>2.415</v>
      </c>
      <c r="O22" s="88" t="s">
        <v>134</v>
      </c>
      <c r="P22" s="126" t="s">
        <v>130</v>
      </c>
      <c r="Q22" s="127"/>
      <c r="R22" s="88">
        <v>652</v>
      </c>
      <c r="S22" s="88">
        <v>563</v>
      </c>
      <c r="T22" s="88">
        <v>2</v>
      </c>
      <c r="U22" s="88">
        <v>0.73</v>
      </c>
      <c r="V22" s="88">
        <v>387</v>
      </c>
      <c r="W22" s="88">
        <v>284.14</v>
      </c>
      <c r="X22" s="88">
        <f t="shared" si="3"/>
        <v>4.86</v>
      </c>
    </row>
    <row r="23" customHeight="1" spans="1:24">
      <c r="A23" s="46" t="s">
        <v>131</v>
      </c>
      <c r="B23" s="46" t="s">
        <v>132</v>
      </c>
      <c r="C23" s="46" t="s">
        <v>126</v>
      </c>
      <c r="D23" s="46">
        <v>2415</v>
      </c>
      <c r="E23" s="46">
        <v>1</v>
      </c>
      <c r="F23" s="46">
        <f t="shared" si="0"/>
        <v>2.415</v>
      </c>
      <c r="O23" s="88" t="s">
        <v>134</v>
      </c>
      <c r="P23" s="126" t="s">
        <v>130</v>
      </c>
      <c r="Q23" s="127"/>
      <c r="R23" s="88">
        <v>1183</v>
      </c>
      <c r="S23" s="88">
        <v>518</v>
      </c>
      <c r="T23" s="88">
        <v>1</v>
      </c>
      <c r="U23" s="88">
        <v>0.61</v>
      </c>
      <c r="V23" s="88">
        <v>387</v>
      </c>
      <c r="W23" s="88">
        <v>237.15</v>
      </c>
      <c r="X23" s="88">
        <f t="shared" si="3"/>
        <v>3.402</v>
      </c>
    </row>
    <row r="24" customHeight="1" spans="1:24">
      <c r="A24" s="46" t="s">
        <v>131</v>
      </c>
      <c r="B24" s="46" t="s">
        <v>132</v>
      </c>
      <c r="C24" s="46" t="s">
        <v>127</v>
      </c>
      <c r="D24" s="46">
        <v>2415</v>
      </c>
      <c r="E24" s="46">
        <v>1</v>
      </c>
      <c r="F24" s="46">
        <f t="shared" si="0"/>
        <v>2.415</v>
      </c>
      <c r="O24" s="88" t="s">
        <v>134</v>
      </c>
      <c r="P24" s="126" t="s">
        <v>130</v>
      </c>
      <c r="Q24" s="127"/>
      <c r="R24" s="88">
        <v>1183</v>
      </c>
      <c r="S24" s="88">
        <v>1763</v>
      </c>
      <c r="T24" s="88">
        <v>1</v>
      </c>
      <c r="U24" s="88">
        <v>2.09</v>
      </c>
      <c r="V24" s="88">
        <v>387</v>
      </c>
      <c r="W24" s="88">
        <v>807.13</v>
      </c>
      <c r="X24" s="88">
        <f t="shared" si="3"/>
        <v>5.892</v>
      </c>
    </row>
    <row r="25" customHeight="1" spans="1:24">
      <c r="A25" s="46" t="s">
        <v>136</v>
      </c>
      <c r="B25" s="46" t="s">
        <v>137</v>
      </c>
      <c r="C25" s="46" t="s">
        <v>135</v>
      </c>
      <c r="D25" s="46">
        <v>2529.836</v>
      </c>
      <c r="E25" s="46">
        <v>1</v>
      </c>
      <c r="F25" s="46">
        <f t="shared" si="0"/>
        <v>2.529836</v>
      </c>
      <c r="O25" s="88" t="s">
        <v>133</v>
      </c>
      <c r="P25" s="126" t="s">
        <v>130</v>
      </c>
      <c r="Q25" s="127"/>
      <c r="R25" s="88">
        <v>876</v>
      </c>
      <c r="S25" s="88">
        <v>581</v>
      </c>
      <c r="T25" s="88">
        <v>1</v>
      </c>
      <c r="U25" s="88">
        <v>0.51</v>
      </c>
      <c r="V25" s="88">
        <v>387</v>
      </c>
      <c r="W25" s="88">
        <v>261.11</v>
      </c>
      <c r="X25" s="88">
        <f t="shared" si="3"/>
        <v>2.914</v>
      </c>
    </row>
    <row r="26" customHeight="1" spans="1:24">
      <c r="A26" s="46" t="s">
        <v>136</v>
      </c>
      <c r="B26" s="46" t="s">
        <v>137</v>
      </c>
      <c r="C26" s="46" t="s">
        <v>133</v>
      </c>
      <c r="D26" s="46">
        <v>2526.664</v>
      </c>
      <c r="E26" s="46">
        <v>1</v>
      </c>
      <c r="F26" s="46">
        <f t="shared" si="0"/>
        <v>2.526664</v>
      </c>
      <c r="O26" s="88" t="s">
        <v>133</v>
      </c>
      <c r="P26" s="126" t="s">
        <v>130</v>
      </c>
      <c r="Q26" s="127"/>
      <c r="R26" s="88">
        <v>876</v>
      </c>
      <c r="S26" s="88">
        <v>700</v>
      </c>
      <c r="T26" s="88">
        <v>1</v>
      </c>
      <c r="U26" s="88">
        <v>0.61</v>
      </c>
      <c r="V26" s="88">
        <v>387</v>
      </c>
      <c r="W26" s="88">
        <v>244.7</v>
      </c>
      <c r="X26" s="88">
        <f t="shared" si="3"/>
        <v>3.152</v>
      </c>
    </row>
    <row r="27" customHeight="1" spans="1:24">
      <c r="A27" s="46" t="s">
        <v>136</v>
      </c>
      <c r="B27" s="46" t="s">
        <v>137</v>
      </c>
      <c r="C27" s="46" t="s">
        <v>134</v>
      </c>
      <c r="D27" s="46">
        <v>672</v>
      </c>
      <c r="E27" s="46">
        <v>1</v>
      </c>
      <c r="F27" s="46">
        <f t="shared" si="0"/>
        <v>0.672</v>
      </c>
      <c r="O27" s="88" t="s">
        <v>133</v>
      </c>
      <c r="P27" s="126" t="s">
        <v>130</v>
      </c>
      <c r="Q27" s="127"/>
      <c r="R27" s="88">
        <v>876</v>
      </c>
      <c r="S27" s="88">
        <v>1763</v>
      </c>
      <c r="T27" s="88">
        <v>2</v>
      </c>
      <c r="U27" s="88">
        <v>3.09</v>
      </c>
      <c r="V27" s="88">
        <v>387</v>
      </c>
      <c r="W27" s="88">
        <v>1195.37</v>
      </c>
      <c r="X27" s="88">
        <f t="shared" si="3"/>
        <v>10.556</v>
      </c>
    </row>
    <row r="28" customHeight="1" spans="1:24">
      <c r="A28" s="46" t="s">
        <v>136</v>
      </c>
      <c r="B28" s="46" t="s">
        <v>137</v>
      </c>
      <c r="C28" s="46" t="s">
        <v>135</v>
      </c>
      <c r="D28" s="46">
        <v>2473.169</v>
      </c>
      <c r="E28" s="46">
        <v>1</v>
      </c>
      <c r="F28" s="46">
        <f t="shared" si="0"/>
        <v>2.473169</v>
      </c>
      <c r="O28" s="88" t="s">
        <v>133</v>
      </c>
      <c r="P28" s="126" t="s">
        <v>130</v>
      </c>
      <c r="Q28" s="127"/>
      <c r="R28" s="88">
        <v>896</v>
      </c>
      <c r="S28" s="88">
        <v>641</v>
      </c>
      <c r="T28" s="88">
        <v>1</v>
      </c>
      <c r="U28" s="88">
        <v>0.57</v>
      </c>
      <c r="V28" s="88">
        <v>387</v>
      </c>
      <c r="W28" s="88">
        <v>216.8</v>
      </c>
      <c r="X28" s="88">
        <f t="shared" si="3"/>
        <v>3.074</v>
      </c>
    </row>
    <row r="29" customHeight="1" spans="1:24">
      <c r="A29" s="46" t="s">
        <v>136</v>
      </c>
      <c r="B29" s="46" t="s">
        <v>137</v>
      </c>
      <c r="C29" s="46" t="s">
        <v>133</v>
      </c>
      <c r="D29" s="46">
        <v>2466.622</v>
      </c>
      <c r="E29" s="46">
        <v>1</v>
      </c>
      <c r="F29" s="46">
        <f t="shared" si="0"/>
        <v>2.466622</v>
      </c>
      <c r="O29" s="88" t="s">
        <v>133</v>
      </c>
      <c r="P29" s="126" t="s">
        <v>130</v>
      </c>
      <c r="Q29" s="127"/>
      <c r="R29" s="88">
        <v>896</v>
      </c>
      <c r="S29" s="88">
        <v>1763</v>
      </c>
      <c r="T29" s="88">
        <v>1</v>
      </c>
      <c r="U29" s="88">
        <v>1.58</v>
      </c>
      <c r="V29" s="88">
        <v>387</v>
      </c>
      <c r="W29" s="88">
        <v>611.31</v>
      </c>
      <c r="X29" s="88">
        <f t="shared" si="3"/>
        <v>5.318</v>
      </c>
    </row>
    <row r="30" customHeight="1" spans="1:24">
      <c r="A30" s="46" t="s">
        <v>136</v>
      </c>
      <c r="B30" s="46" t="s">
        <v>137</v>
      </c>
      <c r="C30" s="46" t="s">
        <v>126</v>
      </c>
      <c r="D30" s="46">
        <v>918</v>
      </c>
      <c r="E30" s="46">
        <v>1</v>
      </c>
      <c r="F30" s="46">
        <f t="shared" si="0"/>
        <v>0.918</v>
      </c>
    </row>
    <row r="31" customHeight="1" spans="1:24">
      <c r="A31" s="46" t="s">
        <v>136</v>
      </c>
      <c r="B31" s="46" t="s">
        <v>137</v>
      </c>
      <c r="C31" s="46" t="s">
        <v>134</v>
      </c>
      <c r="D31" s="46">
        <v>2349</v>
      </c>
      <c r="E31" s="46">
        <v>2</v>
      </c>
      <c r="F31" s="46">
        <f t="shared" si="0"/>
        <v>4.698</v>
      </c>
    </row>
    <row r="32" customHeight="1" spans="1:24">
      <c r="A32" s="46" t="s">
        <v>136</v>
      </c>
      <c r="B32" s="46" t="s">
        <v>137</v>
      </c>
      <c r="C32" s="46" t="s">
        <v>134</v>
      </c>
      <c r="D32" s="46">
        <v>1203</v>
      </c>
      <c r="E32" s="46">
        <v>1</v>
      </c>
      <c r="F32" s="46">
        <f t="shared" si="0"/>
        <v>1.203</v>
      </c>
    </row>
    <row r="33" customHeight="1" spans="1:6">
      <c r="A33" s="46" t="s">
        <v>136</v>
      </c>
      <c r="B33" s="46" t="s">
        <v>137</v>
      </c>
      <c r="C33" s="46" t="s">
        <v>134</v>
      </c>
      <c r="D33" s="46">
        <v>2349</v>
      </c>
      <c r="E33" s="46">
        <v>1</v>
      </c>
      <c r="F33" s="46">
        <f t="shared" si="0"/>
        <v>2.349</v>
      </c>
    </row>
    <row r="34" customHeight="1" spans="1:6">
      <c r="A34" s="46" t="s">
        <v>136</v>
      </c>
      <c r="B34" s="46" t="s">
        <v>137</v>
      </c>
      <c r="C34" s="46" t="s">
        <v>126</v>
      </c>
      <c r="D34" s="46">
        <v>2349</v>
      </c>
      <c r="E34" s="46">
        <v>1</v>
      </c>
      <c r="F34" s="46">
        <f t="shared" si="0"/>
        <v>2.349</v>
      </c>
    </row>
    <row r="35" customHeight="1" spans="1:6">
      <c r="A35" s="46" t="s">
        <v>136</v>
      </c>
      <c r="B35" s="46" t="s">
        <v>137</v>
      </c>
      <c r="C35" s="46" t="s">
        <v>127</v>
      </c>
      <c r="D35" s="46">
        <v>918</v>
      </c>
      <c r="E35" s="46">
        <v>1</v>
      </c>
      <c r="F35" s="46">
        <f t="shared" si="0"/>
        <v>0.918</v>
      </c>
    </row>
    <row r="36" customHeight="1" spans="1:6">
      <c r="A36" s="46" t="s">
        <v>136</v>
      </c>
      <c r="B36" s="46" t="s">
        <v>137</v>
      </c>
      <c r="C36" s="46" t="s">
        <v>127</v>
      </c>
      <c r="D36" s="46">
        <v>2349</v>
      </c>
      <c r="E36" s="46">
        <v>1</v>
      </c>
      <c r="F36" s="46">
        <f t="shared" si="0"/>
        <v>2.349</v>
      </c>
    </row>
    <row r="37" customHeight="1" spans="1:6">
      <c r="A37" s="46" t="s">
        <v>136</v>
      </c>
      <c r="B37" s="46" t="s">
        <v>137</v>
      </c>
      <c r="C37" s="46" t="s">
        <v>133</v>
      </c>
      <c r="D37" s="46">
        <v>916</v>
      </c>
      <c r="E37" s="46">
        <v>1</v>
      </c>
      <c r="F37" s="46">
        <f t="shared" si="0"/>
        <v>0.916</v>
      </c>
    </row>
    <row r="38" customHeight="1" spans="1:6">
      <c r="A38" s="46" t="s">
        <v>136</v>
      </c>
      <c r="B38" s="46" t="s">
        <v>137</v>
      </c>
      <c r="C38" s="46" t="s">
        <v>135</v>
      </c>
      <c r="D38" s="46">
        <v>912</v>
      </c>
      <c r="E38" s="46">
        <v>1</v>
      </c>
      <c r="F38" s="46">
        <f t="shared" si="0"/>
        <v>0.912</v>
      </c>
    </row>
    <row r="39" customHeight="1" spans="1:6">
      <c r="A39" s="46" t="s">
        <v>136</v>
      </c>
      <c r="B39" s="46" t="s">
        <v>137</v>
      </c>
      <c r="C39" s="46" t="s">
        <v>133</v>
      </c>
      <c r="D39" s="46">
        <v>896</v>
      </c>
      <c r="E39" s="46">
        <v>1</v>
      </c>
      <c r="F39" s="46">
        <f t="shared" si="0"/>
        <v>0.896</v>
      </c>
    </row>
    <row r="40" customHeight="1" spans="1:6">
      <c r="A40" s="46" t="s">
        <v>136</v>
      </c>
      <c r="B40" s="46" t="s">
        <v>137</v>
      </c>
      <c r="C40" s="46" t="s">
        <v>134</v>
      </c>
      <c r="D40" s="46">
        <v>672</v>
      </c>
      <c r="E40" s="46">
        <v>1</v>
      </c>
      <c r="F40" s="46">
        <f t="shared" si="0"/>
        <v>0.672</v>
      </c>
    </row>
    <row r="41" customHeight="1" spans="1:6">
      <c r="A41" s="46" t="s">
        <v>136</v>
      </c>
      <c r="B41" s="46" t="s">
        <v>137</v>
      </c>
      <c r="C41" s="46" t="s">
        <v>133</v>
      </c>
      <c r="D41" s="46">
        <v>896</v>
      </c>
      <c r="E41" s="46">
        <v>1</v>
      </c>
      <c r="F41" s="46">
        <f t="shared" si="0"/>
        <v>0.896</v>
      </c>
    </row>
    <row r="42" customHeight="1" spans="1:6">
      <c r="A42" s="46" t="s">
        <v>136</v>
      </c>
      <c r="B42" s="46" t="s">
        <v>137</v>
      </c>
      <c r="C42" s="46" t="s">
        <v>135</v>
      </c>
      <c r="D42" s="46">
        <v>893</v>
      </c>
      <c r="E42" s="46">
        <v>2</v>
      </c>
      <c r="F42" s="46">
        <f t="shared" si="0"/>
        <v>1.786</v>
      </c>
    </row>
    <row r="43" customHeight="1" spans="1:6">
      <c r="A43" s="46" t="s">
        <v>136</v>
      </c>
      <c r="B43" s="46" t="s">
        <v>137</v>
      </c>
      <c r="C43" s="46" t="s">
        <v>134</v>
      </c>
      <c r="D43" s="46">
        <v>672</v>
      </c>
      <c r="E43" s="46">
        <v>2</v>
      </c>
      <c r="F43" s="46">
        <f t="shared" si="0"/>
        <v>1.344</v>
      </c>
    </row>
    <row r="44" customHeight="1" spans="1:6">
      <c r="A44" s="46" t="s">
        <v>136</v>
      </c>
      <c r="B44" s="46" t="s">
        <v>137</v>
      </c>
      <c r="C44" s="46" t="s">
        <v>134</v>
      </c>
      <c r="D44" s="46">
        <v>653</v>
      </c>
      <c r="E44" s="46">
        <v>1</v>
      </c>
      <c r="F44" s="46">
        <f t="shared" si="0"/>
        <v>0.653</v>
      </c>
    </row>
    <row r="45" customHeight="1" spans="1:6">
      <c r="A45" s="46" t="s">
        <v>136</v>
      </c>
      <c r="B45" s="46" t="s">
        <v>137</v>
      </c>
      <c r="C45" s="46" t="s">
        <v>126</v>
      </c>
      <c r="D45" s="46">
        <v>653</v>
      </c>
      <c r="E45" s="46">
        <v>1</v>
      </c>
      <c r="F45" s="46">
        <f t="shared" si="0"/>
        <v>0.653</v>
      </c>
    </row>
    <row r="46" customHeight="1" spans="1:6">
      <c r="A46" s="46" t="s">
        <v>136</v>
      </c>
      <c r="B46" s="46" t="s">
        <v>137</v>
      </c>
      <c r="C46" s="46" t="s">
        <v>126</v>
      </c>
      <c r="D46" s="46">
        <v>653</v>
      </c>
      <c r="E46" s="46">
        <v>1</v>
      </c>
      <c r="F46" s="46">
        <f t="shared" si="0"/>
        <v>0.653</v>
      </c>
    </row>
    <row r="47" customHeight="1" spans="1:6">
      <c r="A47" s="46" t="s">
        <v>136</v>
      </c>
      <c r="B47" s="46" t="s">
        <v>137</v>
      </c>
      <c r="C47" s="46" t="s">
        <v>127</v>
      </c>
      <c r="D47" s="46">
        <v>653</v>
      </c>
      <c r="E47" s="46">
        <v>2</v>
      </c>
      <c r="F47" s="46">
        <f t="shared" si="0"/>
        <v>1.306</v>
      </c>
    </row>
    <row r="48" customHeight="1" spans="1:6">
      <c r="A48" s="46" t="s">
        <v>138</v>
      </c>
      <c r="B48" s="46" t="s">
        <v>139</v>
      </c>
      <c r="C48" s="46" t="s">
        <v>134</v>
      </c>
      <c r="D48" s="46">
        <v>1173</v>
      </c>
      <c r="E48" s="46">
        <v>2</v>
      </c>
      <c r="F48" s="46">
        <f t="shared" si="0"/>
        <v>2.346</v>
      </c>
    </row>
    <row r="49" customHeight="1" spans="1:6">
      <c r="A49" s="46" t="s">
        <v>138</v>
      </c>
      <c r="B49" s="46" t="s">
        <v>139</v>
      </c>
      <c r="C49" s="46" t="s">
        <v>126</v>
      </c>
      <c r="D49" s="46">
        <v>1173</v>
      </c>
      <c r="E49" s="46">
        <v>1</v>
      </c>
      <c r="F49" s="46">
        <f t="shared" si="0"/>
        <v>1.173</v>
      </c>
    </row>
    <row r="50" customHeight="1" spans="1:6">
      <c r="A50" s="46" t="s">
        <v>138</v>
      </c>
      <c r="B50" s="46" t="s">
        <v>139</v>
      </c>
      <c r="C50" s="46" t="s">
        <v>127</v>
      </c>
      <c r="D50" s="46">
        <v>1173</v>
      </c>
      <c r="E50" s="46">
        <v>1</v>
      </c>
      <c r="F50" s="46">
        <f t="shared" si="0"/>
        <v>1.173</v>
      </c>
    </row>
    <row r="51" customHeight="1" spans="1:6">
      <c r="A51" s="46" t="s">
        <v>138</v>
      </c>
      <c r="B51" s="46" t="s">
        <v>139</v>
      </c>
      <c r="C51" s="46" t="s">
        <v>134</v>
      </c>
      <c r="D51" s="46">
        <v>1173</v>
      </c>
      <c r="E51" s="46">
        <v>1</v>
      </c>
      <c r="F51" s="46">
        <f t="shared" si="0"/>
        <v>1.173</v>
      </c>
    </row>
    <row r="52" customHeight="1" spans="1:6">
      <c r="A52" s="46" t="s">
        <v>138</v>
      </c>
      <c r="B52" s="46" t="s">
        <v>139</v>
      </c>
      <c r="C52" s="46" t="s">
        <v>134</v>
      </c>
      <c r="D52" s="46">
        <v>1173</v>
      </c>
      <c r="E52" s="46">
        <v>1</v>
      </c>
      <c r="F52" s="46">
        <f t="shared" si="0"/>
        <v>1.173</v>
      </c>
    </row>
    <row r="53" customHeight="1" spans="1:6">
      <c r="A53" s="46" t="s">
        <v>138</v>
      </c>
      <c r="B53" s="46" t="s">
        <v>139</v>
      </c>
      <c r="C53" s="46" t="s">
        <v>126</v>
      </c>
      <c r="D53" s="46">
        <v>1173</v>
      </c>
      <c r="E53" s="46">
        <v>1</v>
      </c>
      <c r="F53" s="46">
        <f t="shared" si="0"/>
        <v>1.173</v>
      </c>
    </row>
    <row r="54" customHeight="1" spans="1:6">
      <c r="A54" s="46" t="s">
        <v>138</v>
      </c>
      <c r="B54" s="46" t="s">
        <v>139</v>
      </c>
      <c r="C54" s="46" t="s">
        <v>127</v>
      </c>
      <c r="D54" s="46">
        <v>1173</v>
      </c>
      <c r="E54" s="46">
        <v>1</v>
      </c>
      <c r="F54" s="46">
        <f t="shared" si="0"/>
        <v>1.173</v>
      </c>
    </row>
    <row r="55" customHeight="1" spans="1:6">
      <c r="A55" s="46" t="s">
        <v>138</v>
      </c>
      <c r="B55" s="46" t="s">
        <v>139</v>
      </c>
      <c r="C55" s="46" t="s">
        <v>134</v>
      </c>
      <c r="D55" s="46">
        <v>673</v>
      </c>
      <c r="E55" s="46">
        <v>3</v>
      </c>
      <c r="F55" s="46">
        <f t="shared" si="0"/>
        <v>2.019</v>
      </c>
    </row>
    <row r="56" customHeight="1" spans="1:6">
      <c r="A56" s="46" t="s">
        <v>138</v>
      </c>
      <c r="B56" s="46" t="s">
        <v>139</v>
      </c>
      <c r="C56" s="46" t="s">
        <v>134</v>
      </c>
      <c r="D56" s="46">
        <v>673</v>
      </c>
      <c r="E56" s="46">
        <v>1</v>
      </c>
      <c r="F56" s="46">
        <f t="shared" si="0"/>
        <v>0.673</v>
      </c>
    </row>
    <row r="57" customHeight="1" spans="1:6">
      <c r="A57" s="46" t="s">
        <v>138</v>
      </c>
      <c r="B57" s="46" t="s">
        <v>139</v>
      </c>
      <c r="C57" s="46" t="s">
        <v>126</v>
      </c>
      <c r="D57" s="46">
        <v>654</v>
      </c>
      <c r="E57" s="46">
        <v>1</v>
      </c>
      <c r="F57" s="46">
        <f t="shared" si="0"/>
        <v>0.654</v>
      </c>
    </row>
    <row r="58" customHeight="1" spans="1:6">
      <c r="A58" s="46" t="s">
        <v>138</v>
      </c>
      <c r="B58" s="46" t="s">
        <v>139</v>
      </c>
      <c r="C58" s="46" t="s">
        <v>127</v>
      </c>
      <c r="D58" s="46">
        <v>654</v>
      </c>
      <c r="E58" s="46">
        <v>1</v>
      </c>
      <c r="F58" s="46">
        <f t="shared" si="0"/>
        <v>0.654</v>
      </c>
    </row>
    <row r="59" customHeight="1" spans="1:6">
      <c r="A59" s="46" t="s">
        <v>138</v>
      </c>
      <c r="B59" s="46" t="s">
        <v>139</v>
      </c>
      <c r="C59" s="46" t="s">
        <v>126</v>
      </c>
      <c r="D59" s="46">
        <v>654</v>
      </c>
      <c r="E59" s="46">
        <v>1</v>
      </c>
      <c r="F59" s="46">
        <f t="shared" si="0"/>
        <v>0.654</v>
      </c>
    </row>
    <row r="60" customHeight="1" spans="1:6">
      <c r="A60" s="46" t="s">
        <v>138</v>
      </c>
      <c r="B60" s="46" t="s">
        <v>139</v>
      </c>
      <c r="C60" s="46" t="s">
        <v>127</v>
      </c>
      <c r="D60" s="46">
        <v>654</v>
      </c>
      <c r="E60" s="46">
        <v>1</v>
      </c>
      <c r="F60" s="46">
        <f t="shared" si="0"/>
        <v>0.654</v>
      </c>
    </row>
    <row r="61" customHeight="1" spans="1:6">
      <c r="A61" s="46" t="s">
        <v>140</v>
      </c>
      <c r="B61" s="46" t="s">
        <v>141</v>
      </c>
      <c r="C61" s="46" t="s">
        <v>133</v>
      </c>
      <c r="D61" s="46">
        <v>1729</v>
      </c>
      <c r="E61" s="46">
        <v>3</v>
      </c>
      <c r="F61" s="46">
        <f t="shared" si="0"/>
        <v>5.187</v>
      </c>
    </row>
    <row r="62" customHeight="1" spans="1:6">
      <c r="A62" s="46" t="s">
        <v>140</v>
      </c>
      <c r="B62" s="46" t="s">
        <v>141</v>
      </c>
      <c r="C62" s="46" t="s">
        <v>135</v>
      </c>
      <c r="D62" s="46">
        <v>693.419</v>
      </c>
      <c r="E62" s="46">
        <v>1</v>
      </c>
      <c r="F62" s="46">
        <f t="shared" si="0"/>
        <v>0.693419</v>
      </c>
    </row>
    <row r="63" customHeight="1" spans="1:6">
      <c r="A63" s="46" t="s">
        <v>140</v>
      </c>
      <c r="B63" s="46" t="s">
        <v>141</v>
      </c>
      <c r="C63" s="46" t="s">
        <v>133</v>
      </c>
      <c r="D63" s="46">
        <v>1729</v>
      </c>
      <c r="E63" s="46">
        <v>3</v>
      </c>
      <c r="F63" s="46">
        <f t="shared" si="0"/>
        <v>5.187</v>
      </c>
    </row>
    <row r="64" customHeight="1" spans="1:6">
      <c r="A64" s="46" t="s">
        <v>140</v>
      </c>
      <c r="B64" s="46" t="s">
        <v>141</v>
      </c>
      <c r="C64" s="46" t="s">
        <v>133</v>
      </c>
      <c r="D64" s="46">
        <v>693.302</v>
      </c>
      <c r="E64" s="46">
        <v>1</v>
      </c>
      <c r="F64" s="46">
        <f t="shared" si="0"/>
        <v>0.693302</v>
      </c>
    </row>
    <row r="65" customHeight="1" spans="1:6">
      <c r="A65" s="46" t="s">
        <v>140</v>
      </c>
      <c r="B65" s="46" t="s">
        <v>141</v>
      </c>
      <c r="C65" s="46" t="s">
        <v>134</v>
      </c>
      <c r="D65" s="46">
        <v>1729</v>
      </c>
      <c r="E65" s="46">
        <v>3</v>
      </c>
      <c r="F65" s="46">
        <f t="shared" si="0"/>
        <v>5.187</v>
      </c>
    </row>
    <row r="66" customHeight="1" spans="1:6">
      <c r="A66" s="46" t="s">
        <v>140</v>
      </c>
      <c r="B66" s="46" t="s">
        <v>141</v>
      </c>
      <c r="C66" s="46" t="s">
        <v>134</v>
      </c>
      <c r="D66" s="46">
        <v>662</v>
      </c>
      <c r="E66" s="46">
        <v>1</v>
      </c>
      <c r="F66" s="46">
        <f t="shared" si="0"/>
        <v>0.662</v>
      </c>
    </row>
    <row r="67" customHeight="1" spans="1:6">
      <c r="A67" s="46" t="s">
        <v>140</v>
      </c>
      <c r="B67" s="46" t="s">
        <v>141</v>
      </c>
      <c r="C67" s="46" t="s">
        <v>134</v>
      </c>
      <c r="D67" s="46">
        <v>1729</v>
      </c>
      <c r="E67" s="46">
        <v>1</v>
      </c>
      <c r="F67" s="46">
        <f t="shared" ref="F67:F130" si="4">D67*E67/1000</f>
        <v>1.729</v>
      </c>
    </row>
    <row r="68" customHeight="1" spans="1:6">
      <c r="A68" s="46" t="s">
        <v>140</v>
      </c>
      <c r="B68" s="46" t="s">
        <v>141</v>
      </c>
      <c r="C68" s="46" t="s">
        <v>135</v>
      </c>
      <c r="D68" s="46">
        <v>1729</v>
      </c>
      <c r="E68" s="46">
        <v>2</v>
      </c>
      <c r="F68" s="46">
        <f t="shared" si="4"/>
        <v>3.458</v>
      </c>
    </row>
    <row r="69" customHeight="1" spans="1:6">
      <c r="A69" s="46" t="s">
        <v>140</v>
      </c>
      <c r="B69" s="46" t="s">
        <v>141</v>
      </c>
      <c r="C69" s="46" t="s">
        <v>134</v>
      </c>
      <c r="D69" s="46">
        <v>662</v>
      </c>
      <c r="E69" s="46">
        <v>1</v>
      </c>
      <c r="F69" s="46">
        <f t="shared" si="4"/>
        <v>0.662</v>
      </c>
    </row>
    <row r="70" customHeight="1" spans="1:6">
      <c r="A70" s="46" t="s">
        <v>140</v>
      </c>
      <c r="B70" s="46" t="s">
        <v>141</v>
      </c>
      <c r="C70" s="46" t="s">
        <v>135</v>
      </c>
      <c r="D70" s="46">
        <v>1729</v>
      </c>
      <c r="E70" s="46">
        <v>3</v>
      </c>
      <c r="F70" s="46">
        <f t="shared" si="4"/>
        <v>5.187</v>
      </c>
    </row>
    <row r="71" customHeight="1" spans="1:6">
      <c r="A71" s="46" t="s">
        <v>140</v>
      </c>
      <c r="B71" s="46" t="s">
        <v>141</v>
      </c>
      <c r="C71" s="46" t="s">
        <v>134</v>
      </c>
      <c r="D71" s="46">
        <v>662</v>
      </c>
      <c r="E71" s="46">
        <v>1</v>
      </c>
      <c r="F71" s="46">
        <f t="shared" si="4"/>
        <v>0.662</v>
      </c>
    </row>
    <row r="72" customHeight="1" spans="1:6">
      <c r="A72" s="46" t="s">
        <v>140</v>
      </c>
      <c r="B72" s="46" t="s">
        <v>141</v>
      </c>
      <c r="C72" s="46" t="s">
        <v>135</v>
      </c>
      <c r="D72" s="46">
        <v>1729</v>
      </c>
      <c r="E72" s="46">
        <v>1</v>
      </c>
      <c r="F72" s="46">
        <f t="shared" si="4"/>
        <v>1.729</v>
      </c>
    </row>
    <row r="73" customHeight="1" spans="1:6">
      <c r="A73" s="46" t="s">
        <v>140</v>
      </c>
      <c r="B73" s="46" t="s">
        <v>141</v>
      </c>
      <c r="C73" s="46" t="s">
        <v>126</v>
      </c>
      <c r="D73" s="46">
        <v>1729</v>
      </c>
      <c r="E73" s="46">
        <v>2</v>
      </c>
      <c r="F73" s="46">
        <f t="shared" si="4"/>
        <v>3.458</v>
      </c>
    </row>
    <row r="74" customHeight="1" spans="1:6">
      <c r="A74" s="46" t="s">
        <v>140</v>
      </c>
      <c r="B74" s="46" t="s">
        <v>141</v>
      </c>
      <c r="C74" s="46" t="s">
        <v>134</v>
      </c>
      <c r="D74" s="46">
        <v>662</v>
      </c>
      <c r="E74" s="46">
        <v>1</v>
      </c>
      <c r="F74" s="46">
        <f t="shared" si="4"/>
        <v>0.662</v>
      </c>
    </row>
    <row r="75" customHeight="1" spans="1:6">
      <c r="A75" s="46" t="s">
        <v>140</v>
      </c>
      <c r="B75" s="46" t="s">
        <v>141</v>
      </c>
      <c r="C75" s="46" t="s">
        <v>127</v>
      </c>
      <c r="D75" s="46">
        <v>1729</v>
      </c>
      <c r="E75" s="46">
        <v>2</v>
      </c>
      <c r="F75" s="46">
        <f t="shared" si="4"/>
        <v>3.458</v>
      </c>
    </row>
    <row r="76" customHeight="1" spans="1:6">
      <c r="A76" s="46" t="s">
        <v>140</v>
      </c>
      <c r="B76" s="46" t="s">
        <v>141</v>
      </c>
      <c r="C76" s="46" t="s">
        <v>134</v>
      </c>
      <c r="D76" s="46">
        <v>1193</v>
      </c>
      <c r="E76" s="46">
        <v>2</v>
      </c>
      <c r="F76" s="46">
        <f t="shared" si="4"/>
        <v>2.386</v>
      </c>
    </row>
    <row r="77" customHeight="1" spans="1:6">
      <c r="A77" s="46" t="s">
        <v>140</v>
      </c>
      <c r="B77" s="46" t="s">
        <v>141</v>
      </c>
      <c r="C77" s="46" t="s">
        <v>134</v>
      </c>
      <c r="D77" s="46">
        <v>1193</v>
      </c>
      <c r="E77" s="46">
        <v>2</v>
      </c>
      <c r="F77" s="46">
        <f t="shared" si="4"/>
        <v>2.386</v>
      </c>
    </row>
    <row r="78" customHeight="1" spans="1:6">
      <c r="A78" s="46" t="s">
        <v>140</v>
      </c>
      <c r="B78" s="46" t="s">
        <v>141</v>
      </c>
      <c r="C78" s="46" t="s">
        <v>134</v>
      </c>
      <c r="D78" s="46">
        <v>1035.6</v>
      </c>
      <c r="E78" s="46">
        <v>3</v>
      </c>
      <c r="F78" s="46">
        <f t="shared" si="4"/>
        <v>3.1068</v>
      </c>
    </row>
    <row r="79" customHeight="1" spans="1:6">
      <c r="A79" s="46" t="s">
        <v>140</v>
      </c>
      <c r="B79" s="46" t="s">
        <v>141</v>
      </c>
      <c r="C79" s="46" t="s">
        <v>134</v>
      </c>
      <c r="D79" s="46">
        <v>1035.6</v>
      </c>
      <c r="E79" s="46">
        <v>1</v>
      </c>
      <c r="F79" s="46">
        <f t="shared" si="4"/>
        <v>1.0356</v>
      </c>
    </row>
    <row r="80" customHeight="1" spans="1:6">
      <c r="A80" s="46" t="s">
        <v>140</v>
      </c>
      <c r="B80" s="46" t="s">
        <v>141</v>
      </c>
      <c r="C80" s="46" t="s">
        <v>126</v>
      </c>
      <c r="D80" s="46">
        <v>1035.6</v>
      </c>
      <c r="E80" s="46">
        <v>2</v>
      </c>
      <c r="F80" s="46">
        <f t="shared" si="4"/>
        <v>2.0712</v>
      </c>
    </row>
    <row r="81" customHeight="1" spans="1:6">
      <c r="A81" s="46" t="s">
        <v>140</v>
      </c>
      <c r="B81" s="46" t="s">
        <v>141</v>
      </c>
      <c r="C81" s="46" t="s">
        <v>127</v>
      </c>
      <c r="D81" s="46">
        <v>1035.6</v>
      </c>
      <c r="E81" s="46">
        <v>2</v>
      </c>
      <c r="F81" s="46">
        <f t="shared" si="4"/>
        <v>2.0712</v>
      </c>
    </row>
    <row r="82" customHeight="1" spans="1:6">
      <c r="A82" s="46" t="s">
        <v>140</v>
      </c>
      <c r="B82" s="46" t="s">
        <v>141</v>
      </c>
      <c r="C82" s="46" t="s">
        <v>134</v>
      </c>
      <c r="D82" s="46">
        <v>662</v>
      </c>
      <c r="E82" s="46">
        <v>1</v>
      </c>
      <c r="F82" s="46">
        <f t="shared" si="4"/>
        <v>0.662</v>
      </c>
    </row>
    <row r="83" customHeight="1" spans="1:6">
      <c r="A83" s="46" t="s">
        <v>140</v>
      </c>
      <c r="B83" s="46" t="s">
        <v>141</v>
      </c>
      <c r="C83" s="46" t="s">
        <v>133</v>
      </c>
      <c r="D83" s="46">
        <v>916.849</v>
      </c>
      <c r="E83" s="46">
        <v>1</v>
      </c>
      <c r="F83" s="46">
        <f t="shared" si="4"/>
        <v>0.916849</v>
      </c>
    </row>
    <row r="84" customHeight="1" spans="1:6">
      <c r="A84" s="46" t="s">
        <v>140</v>
      </c>
      <c r="B84" s="46" t="s">
        <v>141</v>
      </c>
      <c r="C84" s="46" t="s">
        <v>135</v>
      </c>
      <c r="D84" s="46">
        <v>912.654</v>
      </c>
      <c r="E84" s="46">
        <v>1</v>
      </c>
      <c r="F84" s="46">
        <f t="shared" si="4"/>
        <v>0.912654</v>
      </c>
    </row>
    <row r="85" customHeight="1" spans="1:6">
      <c r="A85" s="46" t="s">
        <v>140</v>
      </c>
      <c r="B85" s="46" t="s">
        <v>141</v>
      </c>
      <c r="C85" s="46" t="s">
        <v>126</v>
      </c>
      <c r="D85" s="46">
        <v>908</v>
      </c>
      <c r="E85" s="46">
        <v>4</v>
      </c>
      <c r="F85" s="46">
        <f t="shared" si="4"/>
        <v>3.632</v>
      </c>
    </row>
    <row r="86" customHeight="1" spans="1:6">
      <c r="A86" s="46" t="s">
        <v>140</v>
      </c>
      <c r="B86" s="46" t="s">
        <v>141</v>
      </c>
      <c r="C86" s="46" t="s">
        <v>127</v>
      </c>
      <c r="D86" s="46">
        <v>908</v>
      </c>
      <c r="E86" s="46">
        <v>4</v>
      </c>
      <c r="F86" s="46">
        <f t="shared" si="4"/>
        <v>3.632</v>
      </c>
    </row>
    <row r="87" customHeight="1" spans="1:6">
      <c r="A87" s="46" t="s">
        <v>140</v>
      </c>
      <c r="B87" s="46" t="s">
        <v>141</v>
      </c>
      <c r="C87" s="46" t="s">
        <v>133</v>
      </c>
      <c r="D87" s="46">
        <v>906</v>
      </c>
      <c r="E87" s="46">
        <v>2</v>
      </c>
      <c r="F87" s="46">
        <f t="shared" si="4"/>
        <v>1.812</v>
      </c>
    </row>
    <row r="88" customHeight="1" spans="1:6">
      <c r="A88" s="46" t="s">
        <v>140</v>
      </c>
      <c r="B88" s="46" t="s">
        <v>141</v>
      </c>
      <c r="C88" s="46" t="s">
        <v>133</v>
      </c>
      <c r="D88" s="46">
        <v>906</v>
      </c>
      <c r="E88" s="46">
        <v>1</v>
      </c>
      <c r="F88" s="46">
        <f t="shared" si="4"/>
        <v>0.906</v>
      </c>
    </row>
    <row r="89" customHeight="1" spans="1:6">
      <c r="A89" s="46" t="s">
        <v>140</v>
      </c>
      <c r="B89" s="46" t="s">
        <v>141</v>
      </c>
      <c r="C89" s="46" t="s">
        <v>135</v>
      </c>
      <c r="D89" s="46">
        <v>902</v>
      </c>
      <c r="E89" s="46">
        <v>3</v>
      </c>
      <c r="F89" s="46">
        <f t="shared" si="4"/>
        <v>2.706</v>
      </c>
    </row>
    <row r="90" customHeight="1" spans="1:6">
      <c r="A90" s="46" t="s">
        <v>140</v>
      </c>
      <c r="B90" s="46" t="s">
        <v>141</v>
      </c>
      <c r="C90" s="46" t="s">
        <v>133</v>
      </c>
      <c r="D90" s="46">
        <v>896.809</v>
      </c>
      <c r="E90" s="46">
        <v>2</v>
      </c>
      <c r="F90" s="46">
        <f t="shared" si="4"/>
        <v>1.793618</v>
      </c>
    </row>
    <row r="91" customHeight="1" spans="1:6">
      <c r="A91" s="46" t="s">
        <v>140</v>
      </c>
      <c r="B91" s="46" t="s">
        <v>141</v>
      </c>
      <c r="C91" s="46" t="s">
        <v>135</v>
      </c>
      <c r="D91" s="46">
        <v>893.619</v>
      </c>
      <c r="E91" s="46">
        <v>2</v>
      </c>
      <c r="F91" s="46">
        <f t="shared" si="4"/>
        <v>1.787238</v>
      </c>
    </row>
    <row r="92" customHeight="1" spans="1:6">
      <c r="A92" s="46" t="s">
        <v>140</v>
      </c>
      <c r="B92" s="46" t="s">
        <v>141</v>
      </c>
      <c r="C92" s="46" t="s">
        <v>133</v>
      </c>
      <c r="D92" s="46">
        <v>886</v>
      </c>
      <c r="E92" s="46">
        <v>4</v>
      </c>
      <c r="F92" s="46">
        <f t="shared" si="4"/>
        <v>3.544</v>
      </c>
    </row>
    <row r="93" customHeight="1" spans="1:6">
      <c r="A93" s="46" t="s">
        <v>140</v>
      </c>
      <c r="B93" s="46" t="s">
        <v>141</v>
      </c>
      <c r="C93" s="46" t="s">
        <v>135</v>
      </c>
      <c r="D93" s="46">
        <v>527.459</v>
      </c>
      <c r="E93" s="46">
        <v>1</v>
      </c>
      <c r="F93" s="46">
        <f t="shared" si="4"/>
        <v>0.527459</v>
      </c>
    </row>
    <row r="94" customHeight="1" spans="1:6">
      <c r="A94" s="46" t="s">
        <v>140</v>
      </c>
      <c r="B94" s="46" t="s">
        <v>141</v>
      </c>
      <c r="C94" s="46" t="s">
        <v>133</v>
      </c>
      <c r="D94" s="46">
        <v>886</v>
      </c>
      <c r="E94" s="46">
        <v>2</v>
      </c>
      <c r="F94" s="46">
        <f t="shared" si="4"/>
        <v>1.772</v>
      </c>
    </row>
    <row r="95" customHeight="1" spans="1:6">
      <c r="A95" s="46" t="s">
        <v>140</v>
      </c>
      <c r="B95" s="46" t="s">
        <v>141</v>
      </c>
      <c r="C95" s="46" t="s">
        <v>135</v>
      </c>
      <c r="D95" s="46">
        <v>883</v>
      </c>
      <c r="E95" s="46">
        <v>4</v>
      </c>
      <c r="F95" s="46">
        <f t="shared" si="4"/>
        <v>3.532</v>
      </c>
    </row>
    <row r="96" customHeight="1" spans="1:6">
      <c r="A96" s="46" t="s">
        <v>140</v>
      </c>
      <c r="B96" s="46" t="s">
        <v>141</v>
      </c>
      <c r="C96" s="46" t="s">
        <v>134</v>
      </c>
      <c r="D96" s="46">
        <v>529</v>
      </c>
      <c r="E96" s="46">
        <v>1</v>
      </c>
      <c r="F96" s="46">
        <f t="shared" si="4"/>
        <v>0.529</v>
      </c>
    </row>
    <row r="97" customHeight="1" spans="1:6">
      <c r="A97" s="46" t="s">
        <v>140</v>
      </c>
      <c r="B97" s="46" t="s">
        <v>141</v>
      </c>
      <c r="C97" s="46" t="s">
        <v>135</v>
      </c>
      <c r="D97" s="46">
        <v>883</v>
      </c>
      <c r="E97" s="46">
        <v>2</v>
      </c>
      <c r="F97" s="46">
        <f t="shared" si="4"/>
        <v>1.766</v>
      </c>
    </row>
    <row r="98" customHeight="1" spans="1:6">
      <c r="A98" s="46" t="s">
        <v>140</v>
      </c>
      <c r="B98" s="46" t="s">
        <v>141</v>
      </c>
      <c r="C98" s="46" t="s">
        <v>134</v>
      </c>
      <c r="D98" s="46">
        <v>662</v>
      </c>
      <c r="E98" s="46">
        <v>3</v>
      </c>
      <c r="F98" s="46">
        <f t="shared" si="4"/>
        <v>1.986</v>
      </c>
    </row>
    <row r="99" customHeight="1" spans="1:6">
      <c r="A99" s="46" t="s">
        <v>140</v>
      </c>
      <c r="B99" s="46" t="s">
        <v>141</v>
      </c>
      <c r="C99" s="46" t="s">
        <v>134</v>
      </c>
      <c r="D99" s="46">
        <v>643</v>
      </c>
      <c r="E99" s="46">
        <v>3</v>
      </c>
      <c r="F99" s="46">
        <f t="shared" si="4"/>
        <v>1.929</v>
      </c>
    </row>
    <row r="100" customHeight="1" spans="1:6">
      <c r="A100" s="46" t="s">
        <v>140</v>
      </c>
      <c r="B100" s="46" t="s">
        <v>141</v>
      </c>
      <c r="C100" s="46" t="s">
        <v>134</v>
      </c>
      <c r="D100" s="46">
        <v>643</v>
      </c>
      <c r="E100" s="46">
        <v>1</v>
      </c>
      <c r="F100" s="46">
        <f t="shared" si="4"/>
        <v>0.643</v>
      </c>
    </row>
    <row r="101" customHeight="1" spans="1:6">
      <c r="A101" s="46" t="s">
        <v>140</v>
      </c>
      <c r="B101" s="46" t="s">
        <v>141</v>
      </c>
      <c r="C101" s="46" t="s">
        <v>126</v>
      </c>
      <c r="D101" s="46">
        <v>643</v>
      </c>
      <c r="E101" s="46">
        <v>4</v>
      </c>
      <c r="F101" s="46">
        <f t="shared" si="4"/>
        <v>2.572</v>
      </c>
    </row>
    <row r="102" customHeight="1" spans="1:6">
      <c r="A102" s="46" t="s">
        <v>140</v>
      </c>
      <c r="B102" s="46" t="s">
        <v>141</v>
      </c>
      <c r="C102" s="46" t="s">
        <v>127</v>
      </c>
      <c r="D102" s="46">
        <v>643</v>
      </c>
      <c r="E102" s="46">
        <v>4</v>
      </c>
      <c r="F102" s="46">
        <f t="shared" si="4"/>
        <v>2.572</v>
      </c>
    </row>
    <row r="103" customHeight="1" spans="1:6">
      <c r="A103" s="46" t="s">
        <v>140</v>
      </c>
      <c r="B103" s="46" t="s">
        <v>141</v>
      </c>
      <c r="C103" s="46" t="s">
        <v>135</v>
      </c>
      <c r="D103" s="46">
        <v>639.647</v>
      </c>
      <c r="E103" s="46">
        <v>1</v>
      </c>
      <c r="F103" s="46">
        <f t="shared" si="4"/>
        <v>0.639647</v>
      </c>
    </row>
    <row r="104" customHeight="1" spans="1:6">
      <c r="A104" s="46" t="s">
        <v>140</v>
      </c>
      <c r="B104" s="46" t="s">
        <v>141</v>
      </c>
      <c r="C104" s="46" t="s">
        <v>135</v>
      </c>
      <c r="D104" s="46">
        <v>637.897</v>
      </c>
      <c r="E104" s="46">
        <v>1</v>
      </c>
      <c r="F104" s="46">
        <f t="shared" si="4"/>
        <v>0.637897</v>
      </c>
    </row>
    <row r="105" customHeight="1" spans="1:6">
      <c r="A105" s="46" t="s">
        <v>140</v>
      </c>
      <c r="B105" s="46" t="s">
        <v>141</v>
      </c>
      <c r="C105" s="46" t="s">
        <v>133</v>
      </c>
      <c r="D105" s="46">
        <v>636.376</v>
      </c>
      <c r="E105" s="46">
        <v>1</v>
      </c>
      <c r="F105" s="46">
        <f t="shared" si="4"/>
        <v>0.636376</v>
      </c>
    </row>
    <row r="106" customHeight="1" spans="1:6">
      <c r="A106" s="46" t="s">
        <v>140</v>
      </c>
      <c r="B106" s="46" t="s">
        <v>141</v>
      </c>
      <c r="C106" s="46" t="s">
        <v>133</v>
      </c>
      <c r="D106" s="46">
        <v>634.531</v>
      </c>
      <c r="E106" s="46">
        <v>1</v>
      </c>
      <c r="F106" s="46">
        <f t="shared" si="4"/>
        <v>0.634531</v>
      </c>
    </row>
    <row r="107" customHeight="1" spans="1:6">
      <c r="A107" s="46" t="s">
        <v>140</v>
      </c>
      <c r="B107" s="46" t="s">
        <v>141</v>
      </c>
      <c r="C107" s="46" t="s">
        <v>135</v>
      </c>
      <c r="D107" s="46">
        <v>582.981</v>
      </c>
      <c r="E107" s="46">
        <v>1</v>
      </c>
      <c r="F107" s="46">
        <f t="shared" si="4"/>
        <v>0.582981</v>
      </c>
    </row>
    <row r="108" customHeight="1" spans="1:6">
      <c r="A108" s="46" t="s">
        <v>140</v>
      </c>
      <c r="B108" s="46" t="s">
        <v>141</v>
      </c>
      <c r="C108" s="46" t="s">
        <v>135</v>
      </c>
      <c r="D108" s="46">
        <v>581.231</v>
      </c>
      <c r="E108" s="46">
        <v>1</v>
      </c>
      <c r="F108" s="46">
        <f t="shared" si="4"/>
        <v>0.581231</v>
      </c>
    </row>
    <row r="109" customHeight="1" spans="1:6">
      <c r="A109" s="46" t="s">
        <v>140</v>
      </c>
      <c r="B109" s="46" t="s">
        <v>141</v>
      </c>
      <c r="C109" s="46" t="s">
        <v>134</v>
      </c>
      <c r="D109" s="46">
        <v>579.6</v>
      </c>
      <c r="E109" s="46">
        <v>3</v>
      </c>
      <c r="F109" s="46">
        <f t="shared" si="4"/>
        <v>1.7388</v>
      </c>
    </row>
    <row r="110" customHeight="1" spans="1:6">
      <c r="A110" s="46" t="s">
        <v>140</v>
      </c>
      <c r="B110" s="46" t="s">
        <v>141</v>
      </c>
      <c r="C110" s="46" t="s">
        <v>134</v>
      </c>
      <c r="D110" s="46">
        <v>579.6</v>
      </c>
      <c r="E110" s="46">
        <v>1</v>
      </c>
      <c r="F110" s="46">
        <f t="shared" si="4"/>
        <v>0.5796</v>
      </c>
    </row>
    <row r="111" customHeight="1" spans="1:6">
      <c r="A111" s="46" t="s">
        <v>140</v>
      </c>
      <c r="B111" s="46" t="s">
        <v>141</v>
      </c>
      <c r="C111" s="46" t="s">
        <v>133</v>
      </c>
      <c r="D111" s="46">
        <v>576.334</v>
      </c>
      <c r="E111" s="46">
        <v>1</v>
      </c>
      <c r="F111" s="46">
        <f t="shared" si="4"/>
        <v>0.576334</v>
      </c>
    </row>
    <row r="112" customHeight="1" spans="1:6">
      <c r="A112" s="46" t="s">
        <v>140</v>
      </c>
      <c r="B112" s="46" t="s">
        <v>141</v>
      </c>
      <c r="C112" s="46" t="s">
        <v>133</v>
      </c>
      <c r="D112" s="46">
        <v>574.489</v>
      </c>
      <c r="E112" s="46">
        <v>1</v>
      </c>
      <c r="F112" s="46">
        <f t="shared" si="4"/>
        <v>0.574489</v>
      </c>
    </row>
    <row r="113" customHeight="1" spans="1:6">
      <c r="A113" s="46" t="s">
        <v>140</v>
      </c>
      <c r="B113" s="46" t="s">
        <v>141</v>
      </c>
      <c r="C113" s="46" t="s">
        <v>126</v>
      </c>
      <c r="D113" s="46">
        <v>560.6</v>
      </c>
      <c r="E113" s="46">
        <v>2</v>
      </c>
      <c r="F113" s="46">
        <f t="shared" si="4"/>
        <v>1.1212</v>
      </c>
    </row>
    <row r="114" customHeight="1" spans="1:6">
      <c r="A114" s="46" t="s">
        <v>140</v>
      </c>
      <c r="B114" s="46" t="s">
        <v>141</v>
      </c>
      <c r="C114" s="46" t="s">
        <v>127</v>
      </c>
      <c r="D114" s="46">
        <v>560.6</v>
      </c>
      <c r="E114" s="46">
        <v>2</v>
      </c>
      <c r="F114" s="46">
        <f t="shared" si="4"/>
        <v>1.1212</v>
      </c>
    </row>
    <row r="115" customHeight="1" spans="1:6">
      <c r="A115" s="46" t="s">
        <v>140</v>
      </c>
      <c r="B115" s="46" t="s">
        <v>141</v>
      </c>
      <c r="C115" s="46" t="s">
        <v>134</v>
      </c>
      <c r="D115" s="46">
        <v>529</v>
      </c>
      <c r="E115" s="46">
        <v>3</v>
      </c>
      <c r="F115" s="46">
        <f t="shared" si="4"/>
        <v>1.587</v>
      </c>
    </row>
    <row r="116" customHeight="1" spans="1:6">
      <c r="A116" s="46" t="s">
        <v>140</v>
      </c>
      <c r="B116" s="46" t="s">
        <v>141</v>
      </c>
      <c r="C116" s="46" t="s">
        <v>126</v>
      </c>
      <c r="D116" s="46">
        <v>529</v>
      </c>
      <c r="E116" s="46">
        <v>2</v>
      </c>
      <c r="F116" s="46">
        <f t="shared" si="4"/>
        <v>1.058</v>
      </c>
    </row>
    <row r="117" customHeight="1" spans="1:6">
      <c r="A117" s="46" t="s">
        <v>140</v>
      </c>
      <c r="B117" s="46" t="s">
        <v>141</v>
      </c>
      <c r="C117" s="46" t="s">
        <v>127</v>
      </c>
      <c r="D117" s="46">
        <v>529</v>
      </c>
      <c r="E117" s="46">
        <v>2</v>
      </c>
      <c r="F117" s="46">
        <f t="shared" si="4"/>
        <v>1.058</v>
      </c>
    </row>
    <row r="118" customHeight="1" spans="1:6">
      <c r="A118" s="46" t="s">
        <v>140</v>
      </c>
      <c r="B118" s="46" t="s">
        <v>141</v>
      </c>
      <c r="C118" s="46" t="s">
        <v>133</v>
      </c>
      <c r="D118" s="46">
        <v>517.563</v>
      </c>
      <c r="E118" s="46">
        <v>1</v>
      </c>
      <c r="F118" s="46">
        <f t="shared" si="4"/>
        <v>0.517563</v>
      </c>
    </row>
    <row r="119" customHeight="1" spans="1:6">
      <c r="A119" s="46" t="s">
        <v>140</v>
      </c>
      <c r="B119" s="46" t="s">
        <v>141</v>
      </c>
      <c r="C119" s="46" t="s">
        <v>134</v>
      </c>
      <c r="D119" s="46">
        <v>484</v>
      </c>
      <c r="E119" s="46">
        <v>6</v>
      </c>
      <c r="F119" s="46">
        <f t="shared" si="4"/>
        <v>2.904</v>
      </c>
    </row>
    <row r="120" customHeight="1" spans="1:6">
      <c r="A120" s="46" t="s">
        <v>140</v>
      </c>
      <c r="B120" s="46" t="s">
        <v>141</v>
      </c>
      <c r="C120" s="46" t="s">
        <v>134</v>
      </c>
      <c r="D120" s="46">
        <v>484</v>
      </c>
      <c r="E120" s="46">
        <v>2</v>
      </c>
      <c r="F120" s="46">
        <f t="shared" si="4"/>
        <v>0.968</v>
      </c>
    </row>
    <row r="121" customHeight="1" spans="1:6">
      <c r="A121" s="46" t="s">
        <v>140</v>
      </c>
      <c r="B121" s="46" t="s">
        <v>141</v>
      </c>
      <c r="C121" s="46" t="s">
        <v>126</v>
      </c>
      <c r="D121" s="46">
        <v>484</v>
      </c>
      <c r="E121" s="46">
        <v>4</v>
      </c>
      <c r="F121" s="46">
        <f t="shared" si="4"/>
        <v>1.936</v>
      </c>
    </row>
    <row r="122" customHeight="1" spans="1:6">
      <c r="A122" s="46" t="s">
        <v>140</v>
      </c>
      <c r="B122" s="46" t="s">
        <v>141</v>
      </c>
      <c r="C122" s="46" t="s">
        <v>127</v>
      </c>
      <c r="D122" s="46">
        <v>484</v>
      </c>
      <c r="E122" s="46">
        <v>4</v>
      </c>
      <c r="F122" s="46">
        <f t="shared" si="4"/>
        <v>1.936</v>
      </c>
    </row>
    <row r="123" customHeight="1" spans="1:6">
      <c r="A123" s="46" t="s">
        <v>142</v>
      </c>
      <c r="B123" s="46" t="s">
        <v>143</v>
      </c>
      <c r="C123" s="46" t="s">
        <v>127</v>
      </c>
      <c r="D123" s="46">
        <v>2415</v>
      </c>
      <c r="E123" s="46">
        <v>1</v>
      </c>
      <c r="F123" s="46">
        <f t="shared" si="4"/>
        <v>2.415</v>
      </c>
    </row>
    <row r="124" customHeight="1" spans="1:6">
      <c r="A124" s="46"/>
      <c r="B124" s="46"/>
      <c r="C124" s="46"/>
      <c r="D124" s="46"/>
      <c r="E124" s="46"/>
      <c r="F124" s="46">
        <f t="shared" si="4"/>
        <v>0</v>
      </c>
    </row>
    <row r="125" customHeight="1" spans="1:6">
      <c r="A125" s="46"/>
      <c r="B125" s="46"/>
      <c r="C125" s="46"/>
      <c r="D125" s="46"/>
      <c r="E125" s="46"/>
      <c r="F125" s="46">
        <f t="shared" si="4"/>
        <v>0</v>
      </c>
    </row>
    <row r="126" customHeight="1" spans="1:6">
      <c r="A126" s="46"/>
      <c r="B126" s="46"/>
      <c r="C126" s="46"/>
      <c r="D126" s="46"/>
      <c r="E126" s="46"/>
      <c r="F126" s="46">
        <f t="shared" si="4"/>
        <v>0</v>
      </c>
    </row>
    <row r="127" customHeight="1" spans="1:6">
      <c r="A127" s="46"/>
      <c r="B127" s="46"/>
      <c r="C127" s="46"/>
      <c r="D127" s="46"/>
      <c r="E127" s="46"/>
      <c r="F127" s="46">
        <f t="shared" si="4"/>
        <v>0</v>
      </c>
    </row>
    <row r="128" customHeight="1" spans="1:6">
      <c r="A128" s="46"/>
      <c r="B128" s="46"/>
      <c r="C128" s="46"/>
      <c r="D128" s="46"/>
      <c r="E128" s="46"/>
      <c r="F128" s="46">
        <f t="shared" si="4"/>
        <v>0</v>
      </c>
    </row>
    <row r="129" customHeight="1" spans="1:6">
      <c r="A129" s="46"/>
      <c r="B129" s="46"/>
      <c r="C129" s="46"/>
      <c r="D129" s="46"/>
      <c r="E129" s="46"/>
      <c r="F129" s="46">
        <f t="shared" si="4"/>
        <v>0</v>
      </c>
    </row>
    <row r="130" customHeight="1" spans="1:6">
      <c r="A130" s="46"/>
      <c r="B130" s="46"/>
      <c r="C130" s="46"/>
      <c r="D130" s="46"/>
      <c r="E130" s="46"/>
      <c r="F130" s="46">
        <f t="shared" si="4"/>
        <v>0</v>
      </c>
    </row>
    <row r="131" customHeight="1" spans="1:6">
      <c r="A131" s="46"/>
      <c r="B131" s="46"/>
      <c r="C131" s="46"/>
      <c r="D131" s="46"/>
      <c r="E131" s="46"/>
      <c r="F131" s="46">
        <f t="shared" ref="F131:F194" si="5">D131*E131/1000</f>
        <v>0</v>
      </c>
    </row>
    <row r="132" customHeight="1" spans="1:6">
      <c r="A132" s="46"/>
      <c r="B132" s="46"/>
      <c r="C132" s="46"/>
      <c r="D132" s="46"/>
      <c r="E132" s="46"/>
      <c r="F132" s="46">
        <f t="shared" si="5"/>
        <v>0</v>
      </c>
    </row>
    <row r="133" customHeight="1" spans="1:6">
      <c r="A133" s="46"/>
      <c r="B133" s="46"/>
      <c r="C133" s="46"/>
      <c r="D133" s="46"/>
      <c r="E133" s="46"/>
      <c r="F133" s="46">
        <f t="shared" si="5"/>
        <v>0</v>
      </c>
    </row>
    <row r="134" customHeight="1" spans="1:6">
      <c r="A134" s="46"/>
      <c r="B134" s="46"/>
      <c r="C134" s="46"/>
      <c r="D134" s="46"/>
      <c r="E134" s="46"/>
      <c r="F134" s="46">
        <f t="shared" si="5"/>
        <v>0</v>
      </c>
    </row>
    <row r="135" customHeight="1" spans="1:6">
      <c r="A135" s="46"/>
      <c r="B135" s="46"/>
      <c r="C135" s="46"/>
      <c r="D135" s="46"/>
      <c r="E135" s="46"/>
      <c r="F135" s="46">
        <f t="shared" si="5"/>
        <v>0</v>
      </c>
    </row>
    <row r="136" customHeight="1" spans="1:6">
      <c r="A136" s="46"/>
      <c r="B136" s="46"/>
      <c r="C136" s="46"/>
      <c r="D136" s="46"/>
      <c r="E136" s="46"/>
      <c r="F136" s="46">
        <f t="shared" si="5"/>
        <v>0</v>
      </c>
    </row>
    <row r="137" customHeight="1" spans="1:6">
      <c r="A137" s="46"/>
      <c r="B137" s="46"/>
      <c r="C137" s="46"/>
      <c r="D137" s="46"/>
      <c r="E137" s="46"/>
      <c r="F137" s="46">
        <f t="shared" si="5"/>
        <v>0</v>
      </c>
    </row>
    <row r="138" customHeight="1" spans="1:6">
      <c r="A138" s="46"/>
      <c r="B138" s="46"/>
      <c r="C138" s="46"/>
      <c r="D138" s="46"/>
      <c r="E138" s="46"/>
      <c r="F138" s="46">
        <f t="shared" si="5"/>
        <v>0</v>
      </c>
    </row>
    <row r="139" customHeight="1" spans="1:6">
      <c r="A139" s="46"/>
      <c r="B139" s="46"/>
      <c r="C139" s="46"/>
      <c r="D139" s="46"/>
      <c r="E139" s="46"/>
      <c r="F139" s="46">
        <f t="shared" si="5"/>
        <v>0</v>
      </c>
    </row>
    <row r="140" customHeight="1" spans="1:6">
      <c r="A140" s="46"/>
      <c r="B140" s="46"/>
      <c r="C140" s="46"/>
      <c r="D140" s="46"/>
      <c r="E140" s="46"/>
      <c r="F140" s="46">
        <f t="shared" si="5"/>
        <v>0</v>
      </c>
    </row>
    <row r="141" customHeight="1" spans="1:6">
      <c r="A141" s="46"/>
      <c r="B141" s="46"/>
      <c r="C141" s="46"/>
      <c r="D141" s="46"/>
      <c r="E141" s="46"/>
      <c r="F141" s="46">
        <f t="shared" si="5"/>
        <v>0</v>
      </c>
    </row>
    <row r="142" customHeight="1" spans="1:6">
      <c r="A142" s="46"/>
      <c r="B142" s="46"/>
      <c r="C142" s="46"/>
      <c r="D142" s="46"/>
      <c r="E142" s="46"/>
      <c r="F142" s="46">
        <f t="shared" si="5"/>
        <v>0</v>
      </c>
    </row>
    <row r="143" customHeight="1" spans="1:6">
      <c r="A143" s="46"/>
      <c r="B143" s="46"/>
      <c r="C143" s="46"/>
      <c r="D143" s="46"/>
      <c r="E143" s="46"/>
      <c r="F143" s="46">
        <f t="shared" si="5"/>
        <v>0</v>
      </c>
    </row>
    <row r="144" customHeight="1" spans="1:6">
      <c r="A144" s="46"/>
      <c r="B144" s="46"/>
      <c r="C144" s="46"/>
      <c r="D144" s="46"/>
      <c r="E144" s="46"/>
      <c r="F144" s="46">
        <f t="shared" si="5"/>
        <v>0</v>
      </c>
    </row>
    <row r="145" customHeight="1" spans="1:6">
      <c r="A145" s="46"/>
      <c r="B145" s="46"/>
      <c r="C145" s="46"/>
      <c r="D145" s="46"/>
      <c r="E145" s="46"/>
      <c r="F145" s="46">
        <f t="shared" si="5"/>
        <v>0</v>
      </c>
    </row>
    <row r="146" customHeight="1" spans="1:6">
      <c r="A146" s="46"/>
      <c r="B146" s="46"/>
      <c r="C146" s="46"/>
      <c r="D146" s="46"/>
      <c r="E146" s="46"/>
      <c r="F146" s="46">
        <f t="shared" si="5"/>
        <v>0</v>
      </c>
    </row>
    <row r="147" customHeight="1" spans="1:6">
      <c r="A147" s="46"/>
      <c r="B147" s="46"/>
      <c r="C147" s="46"/>
      <c r="D147" s="46"/>
      <c r="E147" s="46"/>
      <c r="F147" s="46">
        <f t="shared" si="5"/>
        <v>0</v>
      </c>
    </row>
    <row r="148" customHeight="1" spans="1:6">
      <c r="A148" s="46"/>
      <c r="B148" s="46"/>
      <c r="C148" s="46"/>
      <c r="D148" s="46"/>
      <c r="E148" s="46"/>
      <c r="F148" s="46">
        <f t="shared" si="5"/>
        <v>0</v>
      </c>
    </row>
    <row r="149" customHeight="1" spans="1:6">
      <c r="A149" s="46"/>
      <c r="B149" s="46"/>
      <c r="C149" s="46"/>
      <c r="D149" s="46"/>
      <c r="E149" s="46"/>
      <c r="F149" s="46">
        <f t="shared" si="5"/>
        <v>0</v>
      </c>
    </row>
    <row r="150" customHeight="1" spans="1:6">
      <c r="A150" s="46"/>
      <c r="B150" s="46"/>
      <c r="C150" s="46"/>
      <c r="D150" s="46"/>
      <c r="E150" s="46"/>
      <c r="F150" s="46">
        <f t="shared" si="5"/>
        <v>0</v>
      </c>
    </row>
    <row r="151" customHeight="1" spans="1:6">
      <c r="A151" s="46"/>
      <c r="B151" s="46"/>
      <c r="C151" s="46"/>
      <c r="D151" s="46"/>
      <c r="E151" s="46"/>
      <c r="F151" s="46">
        <f t="shared" si="5"/>
        <v>0</v>
      </c>
    </row>
    <row r="152" customHeight="1" spans="1:6">
      <c r="A152" s="46"/>
      <c r="B152" s="46"/>
      <c r="C152" s="46"/>
      <c r="D152" s="46"/>
      <c r="E152" s="46"/>
      <c r="F152" s="46">
        <f t="shared" si="5"/>
        <v>0</v>
      </c>
    </row>
    <row r="153" customHeight="1" spans="1:6">
      <c r="A153" s="46"/>
      <c r="B153" s="46"/>
      <c r="C153" s="46"/>
      <c r="D153" s="46"/>
      <c r="E153" s="46"/>
      <c r="F153" s="46">
        <f t="shared" si="5"/>
        <v>0</v>
      </c>
    </row>
    <row r="154" customHeight="1" spans="1:6">
      <c r="A154" s="46"/>
      <c r="B154" s="46"/>
      <c r="C154" s="46"/>
      <c r="D154" s="46"/>
      <c r="E154" s="46"/>
      <c r="F154" s="46">
        <f t="shared" si="5"/>
        <v>0</v>
      </c>
    </row>
    <row r="155" customHeight="1" spans="1:6">
      <c r="A155" s="46"/>
      <c r="B155" s="46"/>
      <c r="C155" s="46"/>
      <c r="D155" s="46"/>
      <c r="E155" s="46"/>
      <c r="F155" s="46">
        <f t="shared" si="5"/>
        <v>0</v>
      </c>
    </row>
    <row r="156" customHeight="1" spans="1:6">
      <c r="A156" s="46"/>
      <c r="B156" s="46"/>
      <c r="C156" s="46"/>
      <c r="D156" s="46"/>
      <c r="E156" s="46"/>
      <c r="F156" s="46">
        <f t="shared" si="5"/>
        <v>0</v>
      </c>
    </row>
    <row r="157" customHeight="1" spans="1:6">
      <c r="A157" s="46"/>
      <c r="B157" s="46"/>
      <c r="C157" s="46"/>
      <c r="D157" s="46"/>
      <c r="E157" s="46"/>
      <c r="F157" s="46">
        <f t="shared" si="5"/>
        <v>0</v>
      </c>
    </row>
    <row r="158" customHeight="1" spans="1:6">
      <c r="A158" s="46"/>
      <c r="B158" s="46"/>
      <c r="C158" s="46"/>
      <c r="D158" s="46"/>
      <c r="E158" s="46"/>
      <c r="F158" s="46">
        <f t="shared" si="5"/>
        <v>0</v>
      </c>
    </row>
    <row r="159" customHeight="1" spans="1:6">
      <c r="A159" s="46"/>
      <c r="B159" s="46"/>
      <c r="C159" s="46"/>
      <c r="D159" s="46"/>
      <c r="E159" s="46"/>
      <c r="F159" s="46">
        <f t="shared" si="5"/>
        <v>0</v>
      </c>
    </row>
    <row r="160" customHeight="1" spans="1:6">
      <c r="A160" s="46"/>
      <c r="B160" s="46"/>
      <c r="C160" s="46"/>
      <c r="D160" s="46"/>
      <c r="E160" s="46"/>
      <c r="F160" s="46">
        <f t="shared" si="5"/>
        <v>0</v>
      </c>
    </row>
    <row r="161" customHeight="1" spans="1:6">
      <c r="A161" s="46"/>
      <c r="B161" s="46"/>
      <c r="C161" s="46"/>
      <c r="D161" s="46"/>
      <c r="E161" s="46"/>
      <c r="F161" s="46">
        <f t="shared" si="5"/>
        <v>0</v>
      </c>
    </row>
    <row r="162" customHeight="1" spans="1:6">
      <c r="A162" s="46"/>
      <c r="B162" s="46"/>
      <c r="C162" s="46"/>
      <c r="D162" s="46"/>
      <c r="E162" s="46"/>
      <c r="F162" s="46">
        <f t="shared" si="5"/>
        <v>0</v>
      </c>
    </row>
    <row r="163" customHeight="1" spans="1:6">
      <c r="A163" s="46"/>
      <c r="B163" s="46"/>
      <c r="C163" s="46"/>
      <c r="D163" s="46"/>
      <c r="E163" s="46"/>
      <c r="F163" s="46">
        <f t="shared" si="5"/>
        <v>0</v>
      </c>
    </row>
    <row r="164" customHeight="1" spans="1:6">
      <c r="A164" s="46"/>
      <c r="B164" s="46"/>
      <c r="C164" s="46"/>
      <c r="D164" s="46"/>
      <c r="E164" s="46"/>
      <c r="F164" s="46">
        <f t="shared" si="5"/>
        <v>0</v>
      </c>
    </row>
    <row r="165" customHeight="1" spans="1:6">
      <c r="A165" s="46"/>
      <c r="B165" s="46"/>
      <c r="C165" s="46"/>
      <c r="D165" s="46"/>
      <c r="E165" s="46"/>
      <c r="F165" s="46">
        <f t="shared" si="5"/>
        <v>0</v>
      </c>
    </row>
    <row r="166" customHeight="1" spans="1:6">
      <c r="A166" s="46"/>
      <c r="B166" s="46"/>
      <c r="C166" s="46"/>
      <c r="D166" s="46"/>
      <c r="E166" s="46"/>
      <c r="F166" s="46">
        <f t="shared" si="5"/>
        <v>0</v>
      </c>
    </row>
    <row r="167" customHeight="1" spans="1:6">
      <c r="A167" s="46"/>
      <c r="B167" s="46"/>
      <c r="C167" s="46"/>
      <c r="D167" s="46"/>
      <c r="E167" s="46"/>
      <c r="F167" s="46">
        <f t="shared" si="5"/>
        <v>0</v>
      </c>
    </row>
    <row r="168" customHeight="1" spans="1:6">
      <c r="A168" s="46"/>
      <c r="B168" s="46"/>
      <c r="C168" s="46"/>
      <c r="D168" s="46"/>
      <c r="E168" s="46"/>
      <c r="F168" s="46">
        <f t="shared" si="5"/>
        <v>0</v>
      </c>
    </row>
    <row r="169" customHeight="1" spans="1:6">
      <c r="A169" s="46"/>
      <c r="B169" s="46"/>
      <c r="C169" s="46"/>
      <c r="D169" s="46"/>
      <c r="E169" s="46"/>
      <c r="F169" s="46">
        <f t="shared" si="5"/>
        <v>0</v>
      </c>
    </row>
    <row r="170" customHeight="1" spans="1:6">
      <c r="A170" s="46"/>
      <c r="B170" s="46"/>
      <c r="C170" s="46"/>
      <c r="D170" s="46"/>
      <c r="E170" s="46"/>
      <c r="F170" s="46">
        <f t="shared" si="5"/>
        <v>0</v>
      </c>
    </row>
    <row r="171" customHeight="1" spans="1:6">
      <c r="A171" s="46"/>
      <c r="B171" s="46"/>
      <c r="C171" s="46"/>
      <c r="D171" s="46"/>
      <c r="E171" s="46"/>
      <c r="F171" s="46">
        <f t="shared" si="5"/>
        <v>0</v>
      </c>
    </row>
    <row r="172" customHeight="1" spans="1:6">
      <c r="A172" s="46"/>
      <c r="B172" s="46"/>
      <c r="C172" s="46"/>
      <c r="D172" s="46"/>
      <c r="E172" s="46"/>
      <c r="F172" s="46">
        <f t="shared" si="5"/>
        <v>0</v>
      </c>
    </row>
    <row r="173" customHeight="1" spans="1:6">
      <c r="A173" s="46"/>
      <c r="B173" s="46"/>
      <c r="C173" s="46"/>
      <c r="D173" s="46"/>
      <c r="E173" s="46"/>
      <c r="F173" s="46">
        <f t="shared" si="5"/>
        <v>0</v>
      </c>
    </row>
    <row r="174" customHeight="1" spans="1:6">
      <c r="A174" s="46"/>
      <c r="B174" s="46"/>
      <c r="C174" s="46"/>
      <c r="D174" s="46"/>
      <c r="E174" s="46"/>
      <c r="F174" s="46">
        <f t="shared" si="5"/>
        <v>0</v>
      </c>
    </row>
    <row r="175" customHeight="1" spans="1:6">
      <c r="A175" s="46"/>
      <c r="B175" s="46"/>
      <c r="C175" s="46"/>
      <c r="D175" s="46"/>
      <c r="E175" s="46"/>
      <c r="F175" s="46">
        <f t="shared" si="5"/>
        <v>0</v>
      </c>
    </row>
    <row r="176" customHeight="1" spans="1:6">
      <c r="A176" s="46"/>
      <c r="B176" s="46"/>
      <c r="C176" s="46"/>
      <c r="D176" s="46"/>
      <c r="E176" s="46"/>
      <c r="F176" s="46">
        <f t="shared" si="5"/>
        <v>0</v>
      </c>
    </row>
    <row r="177" customHeight="1" spans="1:6">
      <c r="A177" s="46"/>
      <c r="B177" s="46"/>
      <c r="C177" s="46"/>
      <c r="D177" s="46"/>
      <c r="E177" s="46"/>
      <c r="F177" s="46">
        <f t="shared" si="5"/>
        <v>0</v>
      </c>
    </row>
    <row r="178" customHeight="1" spans="1:6">
      <c r="A178" s="46"/>
      <c r="B178" s="46"/>
      <c r="C178" s="46"/>
      <c r="D178" s="46"/>
      <c r="E178" s="46"/>
      <c r="F178" s="46">
        <f t="shared" si="5"/>
        <v>0</v>
      </c>
    </row>
    <row r="179" customHeight="1" spans="1:6">
      <c r="A179" s="46"/>
      <c r="B179" s="46"/>
      <c r="C179" s="46"/>
      <c r="D179" s="46"/>
      <c r="E179" s="46"/>
      <c r="F179" s="46">
        <f t="shared" si="5"/>
        <v>0</v>
      </c>
    </row>
    <row r="180" customHeight="1" spans="1:6">
      <c r="A180" s="46"/>
      <c r="B180" s="46"/>
      <c r="C180" s="46"/>
      <c r="D180" s="46"/>
      <c r="E180" s="46"/>
      <c r="F180" s="46">
        <f t="shared" si="5"/>
        <v>0</v>
      </c>
    </row>
    <row r="181" customHeight="1" spans="1:6">
      <c r="A181" s="46"/>
      <c r="B181" s="46"/>
      <c r="C181" s="46"/>
      <c r="D181" s="46"/>
      <c r="E181" s="46"/>
      <c r="F181" s="46">
        <f t="shared" si="5"/>
        <v>0</v>
      </c>
    </row>
    <row r="182" customHeight="1" spans="1:6">
      <c r="A182" s="46"/>
      <c r="B182" s="46"/>
      <c r="C182" s="46"/>
      <c r="D182" s="46"/>
      <c r="E182" s="46"/>
      <c r="F182" s="46">
        <f t="shared" si="5"/>
        <v>0</v>
      </c>
    </row>
    <row r="183" customHeight="1" spans="1:6">
      <c r="A183" s="46"/>
      <c r="B183" s="46"/>
      <c r="C183" s="46"/>
      <c r="D183" s="46"/>
      <c r="E183" s="46"/>
      <c r="F183" s="46">
        <f t="shared" si="5"/>
        <v>0</v>
      </c>
    </row>
    <row r="184" customHeight="1" spans="1:6">
      <c r="A184" s="46"/>
      <c r="B184" s="46"/>
      <c r="C184" s="46"/>
      <c r="D184" s="46"/>
      <c r="E184" s="46"/>
      <c r="F184" s="46">
        <f t="shared" si="5"/>
        <v>0</v>
      </c>
    </row>
    <row r="185" customHeight="1" spans="1:6">
      <c r="A185" s="46"/>
      <c r="B185" s="46"/>
      <c r="C185" s="46"/>
      <c r="D185" s="46"/>
      <c r="E185" s="46"/>
      <c r="F185" s="46">
        <f t="shared" si="5"/>
        <v>0</v>
      </c>
    </row>
    <row r="186" customHeight="1" spans="1:6">
      <c r="A186" s="46"/>
      <c r="B186" s="46"/>
      <c r="C186" s="46"/>
      <c r="D186" s="46"/>
      <c r="E186" s="46"/>
      <c r="F186" s="46">
        <f t="shared" si="5"/>
        <v>0</v>
      </c>
    </row>
    <row r="187" customHeight="1" spans="1:6">
      <c r="A187" s="46"/>
      <c r="B187" s="46"/>
      <c r="C187" s="46"/>
      <c r="D187" s="46"/>
      <c r="E187" s="46"/>
      <c r="F187" s="46">
        <f t="shared" si="5"/>
        <v>0</v>
      </c>
    </row>
    <row r="188" customHeight="1" spans="1:6">
      <c r="A188" s="46"/>
      <c r="B188" s="46"/>
      <c r="C188" s="46"/>
      <c r="D188" s="46"/>
      <c r="E188" s="46"/>
      <c r="F188" s="46">
        <f t="shared" si="5"/>
        <v>0</v>
      </c>
    </row>
    <row r="189" customHeight="1" spans="1:6">
      <c r="A189" s="46"/>
      <c r="B189" s="46"/>
      <c r="C189" s="46"/>
      <c r="D189" s="46"/>
      <c r="E189" s="46"/>
      <c r="F189" s="46">
        <f t="shared" si="5"/>
        <v>0</v>
      </c>
    </row>
    <row r="190" customHeight="1" spans="1:6">
      <c r="A190" s="46"/>
      <c r="B190" s="46"/>
      <c r="C190" s="46"/>
      <c r="D190" s="46"/>
      <c r="E190" s="46"/>
      <c r="F190" s="46">
        <f t="shared" si="5"/>
        <v>0</v>
      </c>
    </row>
    <row r="191" customHeight="1" spans="1:6">
      <c r="A191" s="46"/>
      <c r="B191" s="46"/>
      <c r="C191" s="46"/>
      <c r="D191" s="46"/>
      <c r="E191" s="46"/>
      <c r="F191" s="46">
        <f t="shared" si="5"/>
        <v>0</v>
      </c>
    </row>
    <row r="192" customHeight="1" spans="1:6">
      <c r="A192" s="46"/>
      <c r="B192" s="46"/>
      <c r="C192" s="46"/>
      <c r="D192" s="46"/>
      <c r="E192" s="46"/>
      <c r="F192" s="46">
        <f t="shared" si="5"/>
        <v>0</v>
      </c>
    </row>
    <row r="193" customHeight="1" spans="1:6">
      <c r="A193" s="46"/>
      <c r="B193" s="46"/>
      <c r="C193" s="46"/>
      <c r="D193" s="46"/>
      <c r="E193" s="46"/>
      <c r="F193" s="46">
        <f t="shared" si="5"/>
        <v>0</v>
      </c>
    </row>
    <row r="194" customHeight="1" spans="1:6">
      <c r="A194" s="46"/>
      <c r="B194" s="46"/>
      <c r="C194" s="46"/>
      <c r="D194" s="46"/>
      <c r="E194" s="46"/>
      <c r="F194" s="46">
        <f t="shared" si="5"/>
        <v>0</v>
      </c>
    </row>
    <row r="195" customHeight="1" spans="1:6">
      <c r="A195" s="46"/>
      <c r="B195" s="46"/>
      <c r="C195" s="46"/>
      <c r="D195" s="46"/>
      <c r="E195" s="46"/>
      <c r="F195" s="46">
        <f t="shared" ref="F195:F258" si="6">D195*E195/1000</f>
        <v>0</v>
      </c>
    </row>
    <row r="196" customHeight="1" spans="1:6">
      <c r="A196" s="46"/>
      <c r="B196" s="46"/>
      <c r="C196" s="46"/>
      <c r="D196" s="46"/>
      <c r="E196" s="46"/>
      <c r="F196" s="46">
        <f t="shared" si="6"/>
        <v>0</v>
      </c>
    </row>
    <row r="197" customHeight="1" spans="1:6">
      <c r="A197" s="46"/>
      <c r="B197" s="46"/>
      <c r="C197" s="46"/>
      <c r="D197" s="46"/>
      <c r="E197" s="46"/>
      <c r="F197" s="46">
        <f t="shared" si="6"/>
        <v>0</v>
      </c>
    </row>
    <row r="198" customHeight="1" spans="1:6">
      <c r="A198" s="46"/>
      <c r="B198" s="46"/>
      <c r="C198" s="46"/>
      <c r="D198" s="46"/>
      <c r="E198" s="46"/>
      <c r="F198" s="46">
        <f t="shared" si="6"/>
        <v>0</v>
      </c>
    </row>
    <row r="199" customHeight="1" spans="1:6">
      <c r="A199" s="46"/>
      <c r="B199" s="46"/>
      <c r="C199" s="46"/>
      <c r="D199" s="46"/>
      <c r="E199" s="46"/>
      <c r="F199" s="46">
        <f t="shared" si="6"/>
        <v>0</v>
      </c>
    </row>
    <row r="200" customHeight="1" spans="1:6">
      <c r="A200" s="46"/>
      <c r="B200" s="46"/>
      <c r="C200" s="46"/>
      <c r="D200" s="46"/>
      <c r="E200" s="46"/>
      <c r="F200" s="46">
        <f t="shared" si="6"/>
        <v>0</v>
      </c>
    </row>
    <row r="201" customHeight="1" spans="1:6">
      <c r="A201" s="46"/>
      <c r="B201" s="46"/>
      <c r="C201" s="46"/>
      <c r="D201" s="46"/>
      <c r="E201" s="46"/>
      <c r="F201" s="46">
        <f t="shared" si="6"/>
        <v>0</v>
      </c>
    </row>
    <row r="202" customHeight="1" spans="1:6">
      <c r="A202" s="46"/>
      <c r="B202" s="46"/>
      <c r="C202" s="46"/>
      <c r="D202" s="46"/>
      <c r="E202" s="46"/>
      <c r="F202" s="46">
        <f t="shared" si="6"/>
        <v>0</v>
      </c>
    </row>
    <row r="203" customHeight="1" spans="1:6">
      <c r="A203" s="46"/>
      <c r="B203" s="46"/>
      <c r="C203" s="46"/>
      <c r="D203" s="46"/>
      <c r="E203" s="46"/>
      <c r="F203" s="46">
        <f t="shared" si="6"/>
        <v>0</v>
      </c>
    </row>
    <row r="204" customHeight="1" spans="1:6">
      <c r="A204" s="46"/>
      <c r="B204" s="46"/>
      <c r="C204" s="46"/>
      <c r="D204" s="46"/>
      <c r="E204" s="46"/>
      <c r="F204" s="46">
        <f t="shared" si="6"/>
        <v>0</v>
      </c>
    </row>
    <row r="205" customHeight="1" spans="1:6">
      <c r="A205" s="46"/>
      <c r="B205" s="46"/>
      <c r="C205" s="46"/>
      <c r="D205" s="46"/>
      <c r="E205" s="46"/>
      <c r="F205" s="46">
        <f t="shared" si="6"/>
        <v>0</v>
      </c>
    </row>
    <row r="206" customHeight="1" spans="1:6">
      <c r="A206" s="46"/>
      <c r="B206" s="46"/>
      <c r="C206" s="46"/>
      <c r="D206" s="46"/>
      <c r="E206" s="46"/>
      <c r="F206" s="46">
        <f t="shared" si="6"/>
        <v>0</v>
      </c>
    </row>
    <row r="207" customHeight="1" spans="1:6">
      <c r="A207" s="46"/>
      <c r="B207" s="46"/>
      <c r="C207" s="46"/>
      <c r="D207" s="46"/>
      <c r="E207" s="46"/>
      <c r="F207" s="46">
        <f t="shared" si="6"/>
        <v>0</v>
      </c>
    </row>
    <row r="208" customHeight="1" spans="1:6">
      <c r="A208" s="46"/>
      <c r="B208" s="46"/>
      <c r="C208" s="46"/>
      <c r="D208" s="46"/>
      <c r="E208" s="46"/>
      <c r="F208" s="46">
        <f t="shared" si="6"/>
        <v>0</v>
      </c>
    </row>
    <row r="209" customHeight="1" spans="1:6">
      <c r="A209" s="46"/>
      <c r="B209" s="46"/>
      <c r="C209" s="46"/>
      <c r="D209" s="46"/>
      <c r="E209" s="46"/>
      <c r="F209" s="46">
        <f t="shared" si="6"/>
        <v>0</v>
      </c>
    </row>
    <row r="210" customHeight="1" spans="1:6">
      <c r="A210" s="46"/>
      <c r="B210" s="46"/>
      <c r="C210" s="46"/>
      <c r="D210" s="46"/>
      <c r="E210" s="46"/>
      <c r="F210" s="46">
        <f t="shared" si="6"/>
        <v>0</v>
      </c>
    </row>
    <row r="211" customHeight="1" spans="1:6">
      <c r="A211" s="46"/>
      <c r="B211" s="46"/>
      <c r="C211" s="46"/>
      <c r="D211" s="46"/>
      <c r="E211" s="46"/>
      <c r="F211" s="46">
        <f t="shared" si="6"/>
        <v>0</v>
      </c>
    </row>
    <row r="212" customHeight="1" spans="1:6">
      <c r="A212" s="46"/>
      <c r="B212" s="46"/>
      <c r="C212" s="46"/>
      <c r="D212" s="46"/>
      <c r="E212" s="46"/>
      <c r="F212" s="46">
        <f t="shared" si="6"/>
        <v>0</v>
      </c>
    </row>
    <row r="213" customHeight="1" spans="1:6">
      <c r="A213" s="46"/>
      <c r="B213" s="46"/>
      <c r="C213" s="46"/>
      <c r="D213" s="46"/>
      <c r="E213" s="46"/>
      <c r="F213" s="46">
        <f t="shared" si="6"/>
        <v>0</v>
      </c>
    </row>
    <row r="214" customHeight="1" spans="1:6">
      <c r="A214" s="46"/>
      <c r="B214" s="46"/>
      <c r="C214" s="46"/>
      <c r="D214" s="46"/>
      <c r="E214" s="46"/>
      <c r="F214" s="46">
        <f t="shared" si="6"/>
        <v>0</v>
      </c>
    </row>
    <row r="215" customHeight="1" spans="1:6">
      <c r="A215" s="46"/>
      <c r="B215" s="46"/>
      <c r="C215" s="46"/>
      <c r="D215" s="46"/>
      <c r="E215" s="46"/>
      <c r="F215" s="46">
        <f t="shared" si="6"/>
        <v>0</v>
      </c>
    </row>
    <row r="216" customHeight="1" spans="1:6">
      <c r="A216" s="46"/>
      <c r="B216" s="46"/>
      <c r="C216" s="46"/>
      <c r="D216" s="46"/>
      <c r="E216" s="46"/>
      <c r="F216" s="46">
        <f t="shared" si="6"/>
        <v>0</v>
      </c>
    </row>
    <row r="217" customHeight="1" spans="1:6">
      <c r="A217" s="46"/>
      <c r="B217" s="46"/>
      <c r="C217" s="46"/>
      <c r="D217" s="46"/>
      <c r="E217" s="46"/>
      <c r="F217" s="46">
        <f t="shared" si="6"/>
        <v>0</v>
      </c>
    </row>
    <row r="218" customHeight="1" spans="1:6">
      <c r="A218" s="46"/>
      <c r="B218" s="46"/>
      <c r="C218" s="46"/>
      <c r="D218" s="46"/>
      <c r="E218" s="46"/>
      <c r="F218" s="46">
        <f t="shared" si="6"/>
        <v>0</v>
      </c>
    </row>
    <row r="219" customHeight="1" spans="1:6">
      <c r="A219" s="46"/>
      <c r="B219" s="46"/>
      <c r="C219" s="46"/>
      <c r="D219" s="46"/>
      <c r="E219" s="46"/>
      <c r="F219" s="46">
        <f t="shared" si="6"/>
        <v>0</v>
      </c>
    </row>
    <row r="220" customHeight="1" spans="1:6">
      <c r="A220" s="46"/>
      <c r="B220" s="46"/>
      <c r="C220" s="46"/>
      <c r="D220" s="46"/>
      <c r="E220" s="46"/>
      <c r="F220" s="46">
        <f t="shared" si="6"/>
        <v>0</v>
      </c>
    </row>
    <row r="221" customHeight="1" spans="1:6">
      <c r="A221" s="46"/>
      <c r="B221" s="46"/>
      <c r="C221" s="46"/>
      <c r="D221" s="46"/>
      <c r="E221" s="46"/>
      <c r="F221" s="46">
        <f t="shared" si="6"/>
        <v>0</v>
      </c>
    </row>
    <row r="222" customHeight="1" spans="1:6">
      <c r="A222" s="46"/>
      <c r="B222" s="46"/>
      <c r="C222" s="46"/>
      <c r="D222" s="46"/>
      <c r="E222" s="46"/>
      <c r="F222" s="46">
        <f t="shared" si="6"/>
        <v>0</v>
      </c>
    </row>
    <row r="223" customHeight="1" spans="1:6">
      <c r="A223" s="46"/>
      <c r="B223" s="46"/>
      <c r="C223" s="46"/>
      <c r="D223" s="46"/>
      <c r="E223" s="46"/>
      <c r="F223" s="46">
        <f t="shared" si="6"/>
        <v>0</v>
      </c>
    </row>
    <row r="224" customHeight="1" spans="1:6">
      <c r="A224" s="46"/>
      <c r="B224" s="46"/>
      <c r="C224" s="46"/>
      <c r="D224" s="46"/>
      <c r="E224" s="46"/>
      <c r="F224" s="46">
        <f t="shared" si="6"/>
        <v>0</v>
      </c>
    </row>
    <row r="225" customHeight="1" spans="1:6">
      <c r="A225" s="46"/>
      <c r="B225" s="46"/>
      <c r="C225" s="46"/>
      <c r="D225" s="46"/>
      <c r="E225" s="46"/>
      <c r="F225" s="46">
        <f t="shared" si="6"/>
        <v>0</v>
      </c>
    </row>
    <row r="226" customHeight="1" spans="1:6">
      <c r="A226" s="46"/>
      <c r="B226" s="46"/>
      <c r="C226" s="46"/>
      <c r="D226" s="46"/>
      <c r="E226" s="46"/>
      <c r="F226" s="46">
        <f t="shared" si="6"/>
        <v>0</v>
      </c>
    </row>
    <row r="227" customHeight="1" spans="1:6">
      <c r="A227" s="46"/>
      <c r="B227" s="46"/>
      <c r="C227" s="46"/>
      <c r="D227" s="46"/>
      <c r="E227" s="46"/>
      <c r="F227" s="46">
        <f t="shared" si="6"/>
        <v>0</v>
      </c>
    </row>
    <row r="228" customHeight="1" spans="1:6">
      <c r="A228" s="46"/>
      <c r="B228" s="46"/>
      <c r="C228" s="46"/>
      <c r="D228" s="46"/>
      <c r="E228" s="46"/>
      <c r="F228" s="46">
        <f t="shared" si="6"/>
        <v>0</v>
      </c>
    </row>
    <row r="229" customHeight="1" spans="1:6">
      <c r="A229" s="46"/>
      <c r="B229" s="46"/>
      <c r="C229" s="46"/>
      <c r="D229" s="46"/>
      <c r="E229" s="46"/>
      <c r="F229" s="46">
        <f t="shared" si="6"/>
        <v>0</v>
      </c>
    </row>
    <row r="230" customHeight="1" spans="1:6">
      <c r="A230" s="46"/>
      <c r="B230" s="46"/>
      <c r="C230" s="46"/>
      <c r="D230" s="46"/>
      <c r="E230" s="46"/>
      <c r="F230" s="46">
        <f t="shared" si="6"/>
        <v>0</v>
      </c>
    </row>
    <row r="231" customHeight="1" spans="1:6">
      <c r="A231" s="46"/>
      <c r="B231" s="46"/>
      <c r="C231" s="46"/>
      <c r="D231" s="46"/>
      <c r="E231" s="46"/>
      <c r="F231" s="46">
        <f t="shared" si="6"/>
        <v>0</v>
      </c>
    </row>
    <row r="232" customHeight="1" spans="1:6">
      <c r="A232" s="46"/>
      <c r="B232" s="46"/>
      <c r="C232" s="46"/>
      <c r="D232" s="46"/>
      <c r="E232" s="46"/>
      <c r="F232" s="46">
        <f t="shared" si="6"/>
        <v>0</v>
      </c>
    </row>
    <row r="233" customHeight="1" spans="1:6">
      <c r="A233" s="46"/>
      <c r="B233" s="46"/>
      <c r="C233" s="46"/>
      <c r="D233" s="46"/>
      <c r="E233" s="46"/>
      <c r="F233" s="46">
        <f t="shared" si="6"/>
        <v>0</v>
      </c>
    </row>
    <row r="234" customHeight="1" spans="1:6">
      <c r="A234" s="46"/>
      <c r="B234" s="46"/>
      <c r="C234" s="46"/>
      <c r="D234" s="46"/>
      <c r="E234" s="46"/>
      <c r="F234" s="46">
        <f t="shared" si="6"/>
        <v>0</v>
      </c>
    </row>
    <row r="235" customHeight="1" spans="1:6">
      <c r="A235" s="46"/>
      <c r="B235" s="46"/>
      <c r="C235" s="46"/>
      <c r="D235" s="46"/>
      <c r="E235" s="46"/>
      <c r="F235" s="46">
        <f t="shared" si="6"/>
        <v>0</v>
      </c>
    </row>
    <row r="236" customHeight="1" spans="1:6">
      <c r="A236" s="46"/>
      <c r="B236" s="46"/>
      <c r="C236" s="46"/>
      <c r="D236" s="46"/>
      <c r="E236" s="46"/>
      <c r="F236" s="46">
        <f t="shared" si="6"/>
        <v>0</v>
      </c>
    </row>
    <row r="237" customHeight="1" spans="1:6">
      <c r="A237" s="46"/>
      <c r="B237" s="46"/>
      <c r="C237" s="46"/>
      <c r="D237" s="46"/>
      <c r="E237" s="46"/>
      <c r="F237" s="46">
        <f t="shared" si="6"/>
        <v>0</v>
      </c>
    </row>
    <row r="238" customHeight="1" spans="1:6">
      <c r="A238" s="46"/>
      <c r="B238" s="46"/>
      <c r="C238" s="46"/>
      <c r="D238" s="46"/>
      <c r="E238" s="46"/>
      <c r="F238" s="46">
        <f t="shared" si="6"/>
        <v>0</v>
      </c>
    </row>
    <row r="239" customHeight="1" spans="1:6">
      <c r="A239" s="46"/>
      <c r="B239" s="46"/>
      <c r="C239" s="46"/>
      <c r="D239" s="46"/>
      <c r="E239" s="46"/>
      <c r="F239" s="46">
        <f t="shared" si="6"/>
        <v>0</v>
      </c>
    </row>
    <row r="240" customHeight="1" spans="1:6">
      <c r="A240" s="46"/>
      <c r="B240" s="46"/>
      <c r="C240" s="46"/>
      <c r="D240" s="46"/>
      <c r="E240" s="46"/>
      <c r="F240" s="46">
        <f t="shared" si="6"/>
        <v>0</v>
      </c>
    </row>
    <row r="241" customHeight="1" spans="1:6">
      <c r="A241" s="46"/>
      <c r="B241" s="46"/>
      <c r="C241" s="46"/>
      <c r="D241" s="46"/>
      <c r="E241" s="46"/>
      <c r="F241" s="46">
        <f t="shared" si="6"/>
        <v>0</v>
      </c>
    </row>
    <row r="242" customHeight="1" spans="1:6">
      <c r="A242" s="46"/>
      <c r="B242" s="46"/>
      <c r="C242" s="46"/>
      <c r="D242" s="46"/>
      <c r="E242" s="46"/>
      <c r="F242" s="46">
        <f t="shared" si="6"/>
        <v>0</v>
      </c>
    </row>
    <row r="243" customHeight="1" spans="1:6">
      <c r="A243" s="46"/>
      <c r="B243" s="46"/>
      <c r="C243" s="46"/>
      <c r="D243" s="46"/>
      <c r="E243" s="46"/>
      <c r="F243" s="46">
        <f t="shared" si="6"/>
        <v>0</v>
      </c>
    </row>
    <row r="244" customHeight="1" spans="1:6">
      <c r="A244" s="46"/>
      <c r="B244" s="46"/>
      <c r="C244" s="46"/>
      <c r="D244" s="46"/>
      <c r="E244" s="46"/>
      <c r="F244" s="46">
        <f t="shared" si="6"/>
        <v>0</v>
      </c>
    </row>
    <row r="245" customHeight="1" spans="1:6">
      <c r="A245" s="46"/>
      <c r="B245" s="46"/>
      <c r="C245" s="46"/>
      <c r="D245" s="46"/>
      <c r="E245" s="46"/>
      <c r="F245" s="46">
        <f t="shared" si="6"/>
        <v>0</v>
      </c>
    </row>
    <row r="246" customHeight="1" spans="1:6">
      <c r="A246" s="46"/>
      <c r="B246" s="46"/>
      <c r="C246" s="46"/>
      <c r="D246" s="46"/>
      <c r="E246" s="46"/>
      <c r="F246" s="46">
        <f t="shared" si="6"/>
        <v>0</v>
      </c>
    </row>
    <row r="247" customHeight="1" spans="1:6">
      <c r="A247" s="46"/>
      <c r="B247" s="46"/>
      <c r="C247" s="46"/>
      <c r="D247" s="46"/>
      <c r="E247" s="46"/>
      <c r="F247" s="46">
        <f t="shared" si="6"/>
        <v>0</v>
      </c>
    </row>
    <row r="248" customHeight="1" spans="1:6">
      <c r="A248" s="46"/>
      <c r="B248" s="46"/>
      <c r="C248" s="46"/>
      <c r="D248" s="46"/>
      <c r="E248" s="46"/>
      <c r="F248" s="46">
        <f t="shared" si="6"/>
        <v>0</v>
      </c>
    </row>
    <row r="249" customHeight="1" spans="1:6">
      <c r="A249" s="46"/>
      <c r="B249" s="46"/>
      <c r="C249" s="46"/>
      <c r="D249" s="46"/>
      <c r="E249" s="46"/>
      <c r="F249" s="46">
        <f t="shared" si="6"/>
        <v>0</v>
      </c>
    </row>
    <row r="250" customHeight="1" spans="1:6">
      <c r="A250" s="46"/>
      <c r="B250" s="46"/>
      <c r="C250" s="46"/>
      <c r="D250" s="46"/>
      <c r="E250" s="46"/>
      <c r="F250" s="46">
        <f t="shared" si="6"/>
        <v>0</v>
      </c>
    </row>
    <row r="251" customHeight="1" spans="1:6">
      <c r="A251" s="46"/>
      <c r="B251" s="46"/>
      <c r="C251" s="46"/>
      <c r="D251" s="46"/>
      <c r="E251" s="46"/>
      <c r="F251" s="46">
        <f t="shared" si="6"/>
        <v>0</v>
      </c>
    </row>
    <row r="252" customHeight="1" spans="1:6">
      <c r="A252" s="46"/>
      <c r="B252" s="46"/>
      <c r="C252" s="46"/>
      <c r="D252" s="46"/>
      <c r="E252" s="46"/>
      <c r="F252" s="46">
        <f t="shared" si="6"/>
        <v>0</v>
      </c>
    </row>
    <row r="253" customHeight="1" spans="1:6">
      <c r="A253" s="46"/>
      <c r="B253" s="46"/>
      <c r="C253" s="46"/>
      <c r="D253" s="46"/>
      <c r="E253" s="46"/>
      <c r="F253" s="46">
        <f t="shared" si="6"/>
        <v>0</v>
      </c>
    </row>
    <row r="254" customHeight="1" spans="1:6">
      <c r="A254" s="46"/>
      <c r="B254" s="46"/>
      <c r="C254" s="46"/>
      <c r="D254" s="46"/>
      <c r="E254" s="46"/>
      <c r="F254" s="46">
        <f t="shared" si="6"/>
        <v>0</v>
      </c>
    </row>
    <row r="255" customHeight="1" spans="1:6">
      <c r="A255" s="46"/>
      <c r="B255" s="46"/>
      <c r="C255" s="46"/>
      <c r="D255" s="46"/>
      <c r="E255" s="46"/>
      <c r="F255" s="46">
        <f t="shared" si="6"/>
        <v>0</v>
      </c>
    </row>
    <row r="256" customHeight="1" spans="1:6">
      <c r="A256" s="46"/>
      <c r="B256" s="46"/>
      <c r="C256" s="46"/>
      <c r="D256" s="46"/>
      <c r="E256" s="46"/>
      <c r="F256" s="46">
        <f t="shared" si="6"/>
        <v>0</v>
      </c>
    </row>
    <row r="257" customHeight="1" spans="1:6">
      <c r="A257" s="46"/>
      <c r="B257" s="46"/>
      <c r="C257" s="46"/>
      <c r="D257" s="46"/>
      <c r="E257" s="46"/>
      <c r="F257" s="46">
        <f t="shared" si="6"/>
        <v>0</v>
      </c>
    </row>
    <row r="258" customHeight="1" spans="1:6">
      <c r="A258" s="46"/>
      <c r="B258" s="46"/>
      <c r="C258" s="46"/>
      <c r="D258" s="46"/>
      <c r="E258" s="46"/>
      <c r="F258" s="46">
        <f t="shared" si="6"/>
        <v>0</v>
      </c>
    </row>
    <row r="259" customHeight="1" spans="1:6">
      <c r="A259" s="46"/>
      <c r="B259" s="46"/>
      <c r="C259" s="46"/>
      <c r="D259" s="46"/>
      <c r="E259" s="46"/>
      <c r="F259" s="46">
        <f t="shared" ref="F259" si="7">D259*E259/1000</f>
        <v>0</v>
      </c>
    </row>
    <row r="260" customHeight="1" spans="1:6">
      <c r="A260" s="46"/>
      <c r="B260" s="46"/>
      <c r="C260" s="46"/>
      <c r="D260" s="46"/>
      <c r="E260" s="46"/>
      <c r="F260" s="46">
        <f t="shared" ref="F260:F323" si="8">D260*E260/1000</f>
        <v>0</v>
      </c>
    </row>
    <row r="261" customHeight="1" spans="1:6">
      <c r="A261" s="46"/>
      <c r="B261" s="46"/>
      <c r="C261" s="46"/>
      <c r="D261" s="46"/>
      <c r="E261" s="46"/>
      <c r="F261" s="46">
        <f t="shared" si="8"/>
        <v>0</v>
      </c>
    </row>
    <row r="262" customHeight="1" spans="1:6">
      <c r="A262" s="46"/>
      <c r="B262" s="46"/>
      <c r="C262" s="46"/>
      <c r="D262" s="46"/>
      <c r="E262" s="46"/>
      <c r="F262" s="46">
        <f t="shared" si="8"/>
        <v>0</v>
      </c>
    </row>
    <row r="263" customHeight="1" spans="1:6">
      <c r="A263" s="46"/>
      <c r="B263" s="46"/>
      <c r="C263" s="46"/>
      <c r="D263" s="46"/>
      <c r="E263" s="46"/>
      <c r="F263" s="46">
        <f t="shared" si="8"/>
        <v>0</v>
      </c>
    </row>
    <row r="264" customHeight="1" spans="1:6">
      <c r="A264" s="46"/>
      <c r="B264" s="46"/>
      <c r="C264" s="46"/>
      <c r="D264" s="46"/>
      <c r="E264" s="46"/>
      <c r="F264" s="46">
        <f t="shared" si="8"/>
        <v>0</v>
      </c>
    </row>
    <row r="265" customHeight="1" spans="1:6">
      <c r="A265" s="46"/>
      <c r="B265" s="46"/>
      <c r="C265" s="46"/>
      <c r="D265" s="46"/>
      <c r="E265" s="46"/>
      <c r="F265" s="46">
        <f t="shared" si="8"/>
        <v>0</v>
      </c>
    </row>
    <row r="266" customHeight="1" spans="1:6">
      <c r="A266" s="46"/>
      <c r="B266" s="46"/>
      <c r="C266" s="46"/>
      <c r="D266" s="46"/>
      <c r="E266" s="46"/>
      <c r="F266" s="46">
        <f t="shared" si="8"/>
        <v>0</v>
      </c>
    </row>
    <row r="267" customHeight="1" spans="1:6">
      <c r="A267" s="46"/>
      <c r="B267" s="46"/>
      <c r="C267" s="46"/>
      <c r="D267" s="46"/>
      <c r="E267" s="46"/>
      <c r="F267" s="46">
        <f t="shared" si="8"/>
        <v>0</v>
      </c>
    </row>
    <row r="268" customHeight="1" spans="1:6">
      <c r="A268" s="46"/>
      <c r="B268" s="46"/>
      <c r="C268" s="46"/>
      <c r="D268" s="46"/>
      <c r="E268" s="46"/>
      <c r="F268" s="46">
        <f t="shared" si="8"/>
        <v>0</v>
      </c>
    </row>
    <row r="269" customHeight="1" spans="1:6">
      <c r="A269" s="46"/>
      <c r="B269" s="46"/>
      <c r="C269" s="46"/>
      <c r="D269" s="46"/>
      <c r="E269" s="46"/>
      <c r="F269" s="46">
        <f t="shared" si="8"/>
        <v>0</v>
      </c>
    </row>
    <row r="270" customHeight="1" spans="1:6">
      <c r="A270" s="46"/>
      <c r="B270" s="46"/>
      <c r="C270" s="46"/>
      <c r="D270" s="46"/>
      <c r="E270" s="46"/>
      <c r="F270" s="46">
        <f t="shared" si="8"/>
        <v>0</v>
      </c>
    </row>
    <row r="271" customHeight="1" spans="1:6">
      <c r="A271" s="46"/>
      <c r="B271" s="46"/>
      <c r="C271" s="46"/>
      <c r="D271" s="46"/>
      <c r="E271" s="46"/>
      <c r="F271" s="46">
        <f t="shared" si="8"/>
        <v>0</v>
      </c>
    </row>
    <row r="272" customHeight="1" spans="1:6">
      <c r="A272" s="46"/>
      <c r="B272" s="46"/>
      <c r="C272" s="46"/>
      <c r="D272" s="46"/>
      <c r="E272" s="46"/>
      <c r="F272" s="46">
        <f t="shared" si="8"/>
        <v>0</v>
      </c>
    </row>
    <row r="273" customHeight="1" spans="1:6">
      <c r="A273" s="46"/>
      <c r="B273" s="46"/>
      <c r="C273" s="46"/>
      <c r="D273" s="46"/>
      <c r="E273" s="46"/>
      <c r="F273" s="46">
        <f t="shared" si="8"/>
        <v>0</v>
      </c>
    </row>
    <row r="274" customHeight="1" spans="1:6">
      <c r="A274" s="46"/>
      <c r="B274" s="46"/>
      <c r="C274" s="46"/>
      <c r="D274" s="46"/>
      <c r="E274" s="46"/>
      <c r="F274" s="46">
        <f t="shared" si="8"/>
        <v>0</v>
      </c>
    </row>
    <row r="275" customHeight="1" spans="1:6">
      <c r="A275" s="46"/>
      <c r="B275" s="46"/>
      <c r="C275" s="46"/>
      <c r="D275" s="46"/>
      <c r="E275" s="46"/>
      <c r="F275" s="46">
        <f t="shared" si="8"/>
        <v>0</v>
      </c>
    </row>
    <row r="276" customHeight="1" spans="1:6">
      <c r="A276" s="46"/>
      <c r="B276" s="46"/>
      <c r="C276" s="46"/>
      <c r="D276" s="46"/>
      <c r="E276" s="46"/>
      <c r="F276" s="46">
        <f t="shared" si="8"/>
        <v>0</v>
      </c>
    </row>
    <row r="277" customHeight="1" spans="1:6">
      <c r="A277" s="46"/>
      <c r="B277" s="46"/>
      <c r="C277" s="46"/>
      <c r="D277" s="46"/>
      <c r="E277" s="46"/>
      <c r="F277" s="46">
        <f t="shared" si="8"/>
        <v>0</v>
      </c>
    </row>
    <row r="278" customHeight="1" spans="1:6">
      <c r="A278" s="46"/>
      <c r="B278" s="46"/>
      <c r="C278" s="46"/>
      <c r="D278" s="46"/>
      <c r="E278" s="46"/>
      <c r="F278" s="46">
        <f t="shared" si="8"/>
        <v>0</v>
      </c>
    </row>
    <row r="279" customHeight="1" spans="1:6">
      <c r="A279" s="46"/>
      <c r="B279" s="46"/>
      <c r="C279" s="46"/>
      <c r="D279" s="46"/>
      <c r="E279" s="46"/>
      <c r="F279" s="46">
        <f t="shared" si="8"/>
        <v>0</v>
      </c>
    </row>
    <row r="280" customHeight="1" spans="1:6">
      <c r="A280" s="46"/>
      <c r="B280" s="46"/>
      <c r="C280" s="46"/>
      <c r="D280" s="46"/>
      <c r="E280" s="46"/>
      <c r="F280" s="46">
        <f t="shared" si="8"/>
        <v>0</v>
      </c>
    </row>
    <row r="281" customHeight="1" spans="1:6">
      <c r="A281" s="46"/>
      <c r="B281" s="46"/>
      <c r="C281" s="46"/>
      <c r="D281" s="46"/>
      <c r="E281" s="46"/>
      <c r="F281" s="46">
        <f t="shared" si="8"/>
        <v>0</v>
      </c>
    </row>
    <row r="282" customHeight="1" spans="1:6">
      <c r="A282" s="46"/>
      <c r="B282" s="46"/>
      <c r="C282" s="46"/>
      <c r="D282" s="46"/>
      <c r="E282" s="46"/>
      <c r="F282" s="46">
        <f t="shared" si="8"/>
        <v>0</v>
      </c>
    </row>
    <row r="283" customHeight="1" spans="1:6">
      <c r="A283" s="46"/>
      <c r="B283" s="46"/>
      <c r="C283" s="46"/>
      <c r="D283" s="46"/>
      <c r="E283" s="46"/>
      <c r="F283" s="46">
        <f t="shared" si="8"/>
        <v>0</v>
      </c>
    </row>
    <row r="284" customHeight="1" spans="1:6">
      <c r="A284" s="46"/>
      <c r="B284" s="46"/>
      <c r="C284" s="46"/>
      <c r="D284" s="46"/>
      <c r="E284" s="46"/>
      <c r="F284" s="46">
        <f t="shared" si="8"/>
        <v>0</v>
      </c>
    </row>
    <row r="285" customHeight="1" spans="1:6">
      <c r="A285" s="46"/>
      <c r="B285" s="46"/>
      <c r="C285" s="46"/>
      <c r="D285" s="46"/>
      <c r="E285" s="46"/>
      <c r="F285" s="46">
        <f t="shared" si="8"/>
        <v>0</v>
      </c>
    </row>
    <row r="286" customHeight="1" spans="1:6">
      <c r="A286" s="46"/>
      <c r="B286" s="46"/>
      <c r="C286" s="46"/>
      <c r="D286" s="46"/>
      <c r="E286" s="46"/>
      <c r="F286" s="46">
        <f t="shared" si="8"/>
        <v>0</v>
      </c>
    </row>
    <row r="287" customHeight="1" spans="1:6">
      <c r="A287" s="46"/>
      <c r="B287" s="46"/>
      <c r="C287" s="46"/>
      <c r="D287" s="46"/>
      <c r="E287" s="46"/>
      <c r="F287" s="46">
        <f t="shared" si="8"/>
        <v>0</v>
      </c>
    </row>
    <row r="288" customHeight="1" spans="1:6">
      <c r="A288" s="46"/>
      <c r="B288" s="46"/>
      <c r="C288" s="46"/>
      <c r="D288" s="46"/>
      <c r="E288" s="46"/>
      <c r="F288" s="46">
        <f t="shared" si="8"/>
        <v>0</v>
      </c>
    </row>
    <row r="289" customHeight="1" spans="1:6">
      <c r="A289" s="46"/>
      <c r="B289" s="46"/>
      <c r="C289" s="46"/>
      <c r="D289" s="46"/>
      <c r="E289" s="46"/>
      <c r="F289" s="46">
        <f t="shared" si="8"/>
        <v>0</v>
      </c>
    </row>
    <row r="290" customHeight="1" spans="1:6">
      <c r="A290" s="46"/>
      <c r="B290" s="46"/>
      <c r="C290" s="46"/>
      <c r="D290" s="46"/>
      <c r="E290" s="46"/>
      <c r="F290" s="46">
        <f t="shared" si="8"/>
        <v>0</v>
      </c>
    </row>
    <row r="291" customHeight="1" spans="1:6">
      <c r="A291" s="46"/>
      <c r="B291" s="46"/>
      <c r="C291" s="46"/>
      <c r="D291" s="46"/>
      <c r="E291" s="46"/>
      <c r="F291" s="46">
        <f t="shared" si="8"/>
        <v>0</v>
      </c>
    </row>
    <row r="292" customHeight="1" spans="1:6">
      <c r="A292" s="46"/>
      <c r="B292" s="46"/>
      <c r="C292" s="46"/>
      <c r="D292" s="46"/>
      <c r="E292" s="46"/>
      <c r="F292" s="46">
        <f t="shared" si="8"/>
        <v>0</v>
      </c>
    </row>
    <row r="293" customHeight="1" spans="1:6">
      <c r="A293" s="46"/>
      <c r="B293" s="46"/>
      <c r="C293" s="46"/>
      <c r="D293" s="46"/>
      <c r="E293" s="46"/>
      <c r="F293" s="46">
        <f t="shared" si="8"/>
        <v>0</v>
      </c>
    </row>
    <row r="294" customHeight="1" spans="1:6">
      <c r="A294" s="46"/>
      <c r="B294" s="46"/>
      <c r="C294" s="46"/>
      <c r="D294" s="46"/>
      <c r="E294" s="46"/>
      <c r="F294" s="46">
        <f t="shared" si="8"/>
        <v>0</v>
      </c>
    </row>
    <row r="295" customHeight="1" spans="1:6">
      <c r="A295" s="46"/>
      <c r="B295" s="46"/>
      <c r="C295" s="46"/>
      <c r="D295" s="46"/>
      <c r="E295" s="46"/>
      <c r="F295" s="46">
        <f t="shared" si="8"/>
        <v>0</v>
      </c>
    </row>
    <row r="296" customHeight="1" spans="1:6">
      <c r="A296" s="46"/>
      <c r="B296" s="46"/>
      <c r="C296" s="46"/>
      <c r="D296" s="46"/>
      <c r="E296" s="46"/>
      <c r="F296" s="46">
        <f t="shared" si="8"/>
        <v>0</v>
      </c>
    </row>
    <row r="297" customHeight="1" spans="1:6">
      <c r="A297" s="46"/>
      <c r="B297" s="46"/>
      <c r="C297" s="46"/>
      <c r="D297" s="46"/>
      <c r="E297" s="46"/>
      <c r="F297" s="46">
        <f t="shared" si="8"/>
        <v>0</v>
      </c>
    </row>
    <row r="298" customHeight="1" spans="1:6">
      <c r="A298" s="46"/>
      <c r="B298" s="46"/>
      <c r="C298" s="46"/>
      <c r="D298" s="46"/>
      <c r="E298" s="46"/>
      <c r="F298" s="46">
        <f t="shared" si="8"/>
        <v>0</v>
      </c>
    </row>
    <row r="299" customHeight="1" spans="1:6">
      <c r="A299" s="46"/>
      <c r="B299" s="46"/>
      <c r="C299" s="46"/>
      <c r="D299" s="46"/>
      <c r="E299" s="46"/>
      <c r="F299" s="46">
        <f t="shared" si="8"/>
        <v>0</v>
      </c>
    </row>
    <row r="300" customHeight="1" spans="1:6">
      <c r="A300" s="46"/>
      <c r="B300" s="46"/>
      <c r="C300" s="46"/>
      <c r="D300" s="46"/>
      <c r="E300" s="46"/>
      <c r="F300" s="46">
        <f t="shared" si="8"/>
        <v>0</v>
      </c>
    </row>
    <row r="301" customHeight="1" spans="1:6">
      <c r="A301" s="46"/>
      <c r="B301" s="46"/>
      <c r="C301" s="46"/>
      <c r="D301" s="46"/>
      <c r="E301" s="46"/>
      <c r="F301" s="46">
        <f t="shared" si="8"/>
        <v>0</v>
      </c>
    </row>
    <row r="302" customHeight="1" spans="1:6">
      <c r="A302" s="46"/>
      <c r="B302" s="46"/>
      <c r="C302" s="46"/>
      <c r="D302" s="46"/>
      <c r="E302" s="46"/>
      <c r="F302" s="46">
        <f t="shared" si="8"/>
        <v>0</v>
      </c>
    </row>
    <row r="303" customHeight="1" spans="1:6">
      <c r="A303" s="46"/>
      <c r="B303" s="46"/>
      <c r="C303" s="46"/>
      <c r="D303" s="46"/>
      <c r="E303" s="46"/>
      <c r="F303" s="46">
        <f t="shared" si="8"/>
        <v>0</v>
      </c>
    </row>
    <row r="304" customHeight="1" spans="1:6">
      <c r="A304" s="46"/>
      <c r="B304" s="46"/>
      <c r="C304" s="46"/>
      <c r="D304" s="46"/>
      <c r="E304" s="46"/>
      <c r="F304" s="46">
        <f t="shared" si="8"/>
        <v>0</v>
      </c>
    </row>
    <row r="305" customHeight="1" spans="1:6">
      <c r="A305" s="46"/>
      <c r="B305" s="46"/>
      <c r="C305" s="46"/>
      <c r="D305" s="46"/>
      <c r="E305" s="46"/>
      <c r="F305" s="46">
        <f t="shared" si="8"/>
        <v>0</v>
      </c>
    </row>
    <row r="306" customHeight="1" spans="1:6">
      <c r="A306" s="46"/>
      <c r="B306" s="46"/>
      <c r="C306" s="46"/>
      <c r="D306" s="46"/>
      <c r="E306" s="46"/>
      <c r="F306" s="46">
        <f t="shared" si="8"/>
        <v>0</v>
      </c>
    </row>
    <row r="307" customHeight="1" spans="1:6">
      <c r="A307" s="46"/>
      <c r="B307" s="46"/>
      <c r="C307" s="46"/>
      <c r="D307" s="46"/>
      <c r="E307" s="46"/>
      <c r="F307" s="46">
        <f t="shared" si="8"/>
        <v>0</v>
      </c>
    </row>
    <row r="308" customHeight="1" spans="1:6">
      <c r="A308" s="46"/>
      <c r="B308" s="46"/>
      <c r="C308" s="46"/>
      <c r="D308" s="46"/>
      <c r="E308" s="46"/>
      <c r="F308" s="46">
        <f t="shared" si="8"/>
        <v>0</v>
      </c>
    </row>
    <row r="309" customHeight="1" spans="1:6">
      <c r="A309" s="46"/>
      <c r="B309" s="46"/>
      <c r="C309" s="46"/>
      <c r="D309" s="46"/>
      <c r="E309" s="46"/>
      <c r="F309" s="46">
        <f t="shared" si="8"/>
        <v>0</v>
      </c>
    </row>
    <row r="310" customHeight="1" spans="1:6">
      <c r="A310" s="46"/>
      <c r="B310" s="46"/>
      <c r="C310" s="46"/>
      <c r="D310" s="46"/>
      <c r="E310" s="46"/>
      <c r="F310" s="46">
        <f t="shared" si="8"/>
        <v>0</v>
      </c>
    </row>
    <row r="311" customHeight="1" spans="1:6">
      <c r="A311" s="46"/>
      <c r="B311" s="46"/>
      <c r="C311" s="46"/>
      <c r="D311" s="46"/>
      <c r="E311" s="46"/>
      <c r="F311" s="46">
        <f t="shared" si="8"/>
        <v>0</v>
      </c>
    </row>
    <row r="312" customHeight="1" spans="1:6">
      <c r="A312" s="46"/>
      <c r="B312" s="46"/>
      <c r="C312" s="46"/>
      <c r="D312" s="46"/>
      <c r="E312" s="46"/>
      <c r="F312" s="46">
        <f t="shared" si="8"/>
        <v>0</v>
      </c>
    </row>
    <row r="313" customHeight="1" spans="1:6">
      <c r="A313" s="46"/>
      <c r="B313" s="46"/>
      <c r="C313" s="46"/>
      <c r="D313" s="46"/>
      <c r="E313" s="46"/>
      <c r="F313" s="46">
        <f t="shared" si="8"/>
        <v>0</v>
      </c>
    </row>
    <row r="314" customHeight="1" spans="1:6">
      <c r="A314" s="46"/>
      <c r="B314" s="46"/>
      <c r="C314" s="46"/>
      <c r="D314" s="46"/>
      <c r="E314" s="46"/>
      <c r="F314" s="46">
        <f t="shared" si="8"/>
        <v>0</v>
      </c>
    </row>
    <row r="315" customHeight="1" spans="1:6">
      <c r="A315" s="46"/>
      <c r="B315" s="46"/>
      <c r="C315" s="46"/>
      <c r="D315" s="46"/>
      <c r="E315" s="46"/>
      <c r="F315" s="46">
        <f t="shared" si="8"/>
        <v>0</v>
      </c>
    </row>
    <row r="316" customHeight="1" spans="1:6">
      <c r="A316" s="46"/>
      <c r="B316" s="46"/>
      <c r="C316" s="46"/>
      <c r="D316" s="46"/>
      <c r="E316" s="46"/>
      <c r="F316" s="46">
        <f t="shared" si="8"/>
        <v>0</v>
      </c>
    </row>
    <row r="317" customHeight="1" spans="1:6">
      <c r="A317" s="46"/>
      <c r="B317" s="46"/>
      <c r="C317" s="46"/>
      <c r="D317" s="46"/>
      <c r="E317" s="46"/>
      <c r="F317" s="46">
        <f t="shared" si="8"/>
        <v>0</v>
      </c>
    </row>
    <row r="318" customHeight="1" spans="1:6">
      <c r="A318" s="46"/>
      <c r="B318" s="46"/>
      <c r="C318" s="46"/>
      <c r="D318" s="46"/>
      <c r="E318" s="46"/>
      <c r="F318" s="46">
        <f t="shared" si="8"/>
        <v>0</v>
      </c>
    </row>
    <row r="319" customHeight="1" spans="1:6">
      <c r="A319" s="46"/>
      <c r="B319" s="46"/>
      <c r="C319" s="46"/>
      <c r="D319" s="46"/>
      <c r="E319" s="46"/>
      <c r="F319" s="46">
        <f t="shared" si="8"/>
        <v>0</v>
      </c>
    </row>
    <row r="320" customHeight="1" spans="1:6">
      <c r="A320" s="46"/>
      <c r="B320" s="46"/>
      <c r="C320" s="46"/>
      <c r="D320" s="46"/>
      <c r="E320" s="46"/>
      <c r="F320" s="46">
        <f t="shared" si="8"/>
        <v>0</v>
      </c>
    </row>
    <row r="321" customHeight="1" spans="1:6">
      <c r="A321" s="46"/>
      <c r="B321" s="46"/>
      <c r="C321" s="46"/>
      <c r="D321" s="46"/>
      <c r="E321" s="46"/>
      <c r="F321" s="46">
        <f t="shared" si="8"/>
        <v>0</v>
      </c>
    </row>
    <row r="322" customHeight="1" spans="1:6">
      <c r="A322" s="46"/>
      <c r="B322" s="46"/>
      <c r="C322" s="46"/>
      <c r="D322" s="46"/>
      <c r="E322" s="46"/>
      <c r="F322" s="46">
        <f t="shared" si="8"/>
        <v>0</v>
      </c>
    </row>
    <row r="323" customHeight="1" spans="1:6">
      <c r="A323" s="46"/>
      <c r="B323" s="46"/>
      <c r="C323" s="46"/>
      <c r="D323" s="46"/>
      <c r="E323" s="46"/>
      <c r="F323" s="46">
        <f t="shared" si="8"/>
        <v>0</v>
      </c>
    </row>
    <row r="324" customHeight="1" spans="1:6">
      <c r="A324" s="46"/>
      <c r="B324" s="46"/>
      <c r="C324" s="46"/>
      <c r="D324" s="46"/>
      <c r="E324" s="46"/>
      <c r="F324" s="46">
        <f t="shared" ref="F324:F387" si="9">D324*E324/1000</f>
        <v>0</v>
      </c>
    </row>
    <row r="325" customHeight="1" spans="1:6">
      <c r="A325" s="46"/>
      <c r="B325" s="46"/>
      <c r="C325" s="46"/>
      <c r="D325" s="46"/>
      <c r="E325" s="46"/>
      <c r="F325" s="46">
        <f t="shared" si="9"/>
        <v>0</v>
      </c>
    </row>
    <row r="326" customHeight="1" spans="1:6">
      <c r="A326" s="46"/>
      <c r="B326" s="46"/>
      <c r="C326" s="46"/>
      <c r="D326" s="46"/>
      <c r="E326" s="46"/>
      <c r="F326" s="46">
        <f t="shared" si="9"/>
        <v>0</v>
      </c>
    </row>
    <row r="327" customHeight="1" spans="1:6">
      <c r="A327" s="46"/>
      <c r="B327" s="46"/>
      <c r="C327" s="46"/>
      <c r="D327" s="46"/>
      <c r="E327" s="46"/>
      <c r="F327" s="46">
        <f t="shared" si="9"/>
        <v>0</v>
      </c>
    </row>
    <row r="328" customHeight="1" spans="1:6">
      <c r="A328" s="46"/>
      <c r="B328" s="46"/>
      <c r="C328" s="46"/>
      <c r="D328" s="46"/>
      <c r="E328" s="46"/>
      <c r="F328" s="46">
        <f t="shared" si="9"/>
        <v>0</v>
      </c>
    </row>
    <row r="329" customHeight="1" spans="1:6">
      <c r="A329" s="46"/>
      <c r="B329" s="46"/>
      <c r="C329" s="46"/>
      <c r="D329" s="46"/>
      <c r="E329" s="46"/>
      <c r="F329" s="46">
        <f t="shared" si="9"/>
        <v>0</v>
      </c>
    </row>
    <row r="330" customHeight="1" spans="1:6">
      <c r="A330" s="46"/>
      <c r="B330" s="46"/>
      <c r="C330" s="46"/>
      <c r="D330" s="46"/>
      <c r="E330" s="46"/>
      <c r="F330" s="46">
        <f t="shared" si="9"/>
        <v>0</v>
      </c>
    </row>
    <row r="331" customHeight="1" spans="1:6">
      <c r="A331" s="46"/>
      <c r="B331" s="46"/>
      <c r="C331" s="46"/>
      <c r="D331" s="46"/>
      <c r="E331" s="46"/>
      <c r="F331" s="46">
        <f t="shared" si="9"/>
        <v>0</v>
      </c>
    </row>
    <row r="332" customHeight="1" spans="1:6">
      <c r="A332" s="46"/>
      <c r="B332" s="46"/>
      <c r="C332" s="46"/>
      <c r="D332" s="46"/>
      <c r="E332" s="46"/>
      <c r="F332" s="46">
        <f t="shared" si="9"/>
        <v>0</v>
      </c>
    </row>
    <row r="333" customHeight="1" spans="1:6">
      <c r="A333" s="46"/>
      <c r="B333" s="46"/>
      <c r="C333" s="46"/>
      <c r="D333" s="46"/>
      <c r="E333" s="46"/>
      <c r="F333" s="46">
        <f t="shared" si="9"/>
        <v>0</v>
      </c>
    </row>
    <row r="334" customHeight="1" spans="1:6">
      <c r="A334" s="46"/>
      <c r="B334" s="46"/>
      <c r="C334" s="46"/>
      <c r="D334" s="46"/>
      <c r="E334" s="46"/>
      <c r="F334" s="46">
        <f t="shared" si="9"/>
        <v>0</v>
      </c>
    </row>
    <row r="335" customHeight="1" spans="1:6">
      <c r="A335" s="46"/>
      <c r="B335" s="46"/>
      <c r="C335" s="46"/>
      <c r="D335" s="46"/>
      <c r="E335" s="46"/>
      <c r="F335" s="46">
        <f t="shared" si="9"/>
        <v>0</v>
      </c>
    </row>
    <row r="336" customHeight="1" spans="1:6">
      <c r="A336" s="46"/>
      <c r="B336" s="46"/>
      <c r="C336" s="46"/>
      <c r="D336" s="46"/>
      <c r="E336" s="46"/>
      <c r="F336" s="46">
        <f t="shared" si="9"/>
        <v>0</v>
      </c>
    </row>
    <row r="337" customHeight="1" spans="1:6">
      <c r="A337" s="46"/>
      <c r="B337" s="46"/>
      <c r="C337" s="46"/>
      <c r="D337" s="46"/>
      <c r="E337" s="46"/>
      <c r="F337" s="46">
        <f t="shared" si="9"/>
        <v>0</v>
      </c>
    </row>
    <row r="338" customHeight="1" spans="1:6">
      <c r="A338" s="46"/>
      <c r="B338" s="46"/>
      <c r="C338" s="46"/>
      <c r="D338" s="46"/>
      <c r="E338" s="46"/>
      <c r="F338" s="46">
        <f t="shared" si="9"/>
        <v>0</v>
      </c>
    </row>
    <row r="339" customHeight="1" spans="1:6">
      <c r="A339" s="46"/>
      <c r="B339" s="46"/>
      <c r="C339" s="46"/>
      <c r="D339" s="46"/>
      <c r="E339" s="46"/>
      <c r="F339" s="46">
        <f t="shared" si="9"/>
        <v>0</v>
      </c>
    </row>
    <row r="340" customHeight="1" spans="1:6">
      <c r="A340" s="46"/>
      <c r="B340" s="46"/>
      <c r="C340" s="46"/>
      <c r="D340" s="46"/>
      <c r="E340" s="46"/>
      <c r="F340" s="46">
        <f t="shared" si="9"/>
        <v>0</v>
      </c>
    </row>
    <row r="341" customHeight="1" spans="1:6">
      <c r="A341" s="46"/>
      <c r="B341" s="46"/>
      <c r="C341" s="46"/>
      <c r="D341" s="46"/>
      <c r="E341" s="46"/>
      <c r="F341" s="46">
        <f t="shared" si="9"/>
        <v>0</v>
      </c>
    </row>
    <row r="342" customHeight="1" spans="1:6">
      <c r="A342" s="46"/>
      <c r="B342" s="46"/>
      <c r="C342" s="46"/>
      <c r="D342" s="46"/>
      <c r="E342" s="46"/>
      <c r="F342" s="46">
        <f t="shared" si="9"/>
        <v>0</v>
      </c>
    </row>
    <row r="343" customHeight="1" spans="1:6">
      <c r="A343" s="46"/>
      <c r="B343" s="46"/>
      <c r="C343" s="46"/>
      <c r="D343" s="46"/>
      <c r="E343" s="46"/>
      <c r="F343" s="46">
        <f t="shared" si="9"/>
        <v>0</v>
      </c>
    </row>
    <row r="344" customHeight="1" spans="1:6">
      <c r="A344" s="46"/>
      <c r="B344" s="46"/>
      <c r="C344" s="46"/>
      <c r="D344" s="46"/>
      <c r="E344" s="46"/>
      <c r="F344" s="46">
        <f t="shared" si="9"/>
        <v>0</v>
      </c>
    </row>
    <row r="345" customHeight="1" spans="1:6">
      <c r="A345" s="46"/>
      <c r="B345" s="46"/>
      <c r="C345" s="46"/>
      <c r="D345" s="46"/>
      <c r="E345" s="46"/>
      <c r="F345" s="46">
        <f t="shared" si="9"/>
        <v>0</v>
      </c>
    </row>
    <row r="346" customHeight="1" spans="1:6">
      <c r="A346" s="46"/>
      <c r="B346" s="46"/>
      <c r="C346" s="46"/>
      <c r="D346" s="46"/>
      <c r="E346" s="46"/>
      <c r="F346" s="46">
        <f t="shared" si="9"/>
        <v>0</v>
      </c>
    </row>
    <row r="347" customHeight="1" spans="1:6">
      <c r="A347" s="46"/>
      <c r="B347" s="46"/>
      <c r="C347" s="46"/>
      <c r="D347" s="46"/>
      <c r="E347" s="46"/>
      <c r="F347" s="46">
        <f t="shared" si="9"/>
        <v>0</v>
      </c>
    </row>
    <row r="348" customHeight="1" spans="1:6">
      <c r="A348" s="46"/>
      <c r="B348" s="46"/>
      <c r="C348" s="46"/>
      <c r="D348" s="46"/>
      <c r="E348" s="46"/>
      <c r="F348" s="46">
        <f t="shared" si="9"/>
        <v>0</v>
      </c>
    </row>
    <row r="349" customHeight="1" spans="1:6">
      <c r="A349" s="46"/>
      <c r="B349" s="46"/>
      <c r="C349" s="46"/>
      <c r="D349" s="46"/>
      <c r="E349" s="46"/>
      <c r="F349" s="46">
        <f t="shared" si="9"/>
        <v>0</v>
      </c>
    </row>
    <row r="350" customHeight="1" spans="1:6">
      <c r="A350" s="46"/>
      <c r="B350" s="46"/>
      <c r="C350" s="46"/>
      <c r="D350" s="46"/>
      <c r="E350" s="46"/>
      <c r="F350" s="46">
        <f t="shared" si="9"/>
        <v>0</v>
      </c>
    </row>
    <row r="351" customHeight="1" spans="1:6">
      <c r="A351" s="46"/>
      <c r="B351" s="46"/>
      <c r="C351" s="46"/>
      <c r="D351" s="46"/>
      <c r="E351" s="46"/>
      <c r="F351" s="46">
        <f t="shared" si="9"/>
        <v>0</v>
      </c>
    </row>
    <row r="352" customHeight="1" spans="1:6">
      <c r="A352" s="46"/>
      <c r="B352" s="46"/>
      <c r="C352" s="46"/>
      <c r="D352" s="46"/>
      <c r="E352" s="46"/>
      <c r="F352" s="46">
        <f t="shared" si="9"/>
        <v>0</v>
      </c>
    </row>
    <row r="353" customHeight="1" spans="1:6">
      <c r="A353" s="46"/>
      <c r="B353" s="46"/>
      <c r="C353" s="46"/>
      <c r="D353" s="46"/>
      <c r="E353" s="46"/>
      <c r="F353" s="46">
        <f t="shared" si="9"/>
        <v>0</v>
      </c>
    </row>
    <row r="354" customHeight="1" spans="1:6">
      <c r="A354" s="46"/>
      <c r="B354" s="46"/>
      <c r="C354" s="46"/>
      <c r="D354" s="46"/>
      <c r="E354" s="46"/>
      <c r="F354" s="46">
        <f t="shared" si="9"/>
        <v>0</v>
      </c>
    </row>
    <row r="355" customHeight="1" spans="1:6">
      <c r="A355" s="46"/>
      <c r="B355" s="46"/>
      <c r="C355" s="46"/>
      <c r="D355" s="46"/>
      <c r="E355" s="46"/>
      <c r="F355" s="46">
        <f t="shared" si="9"/>
        <v>0</v>
      </c>
    </row>
    <row r="356" customHeight="1" spans="1:6">
      <c r="A356" s="46"/>
      <c r="B356" s="46"/>
      <c r="C356" s="46"/>
      <c r="D356" s="46"/>
      <c r="E356" s="46"/>
      <c r="F356" s="46">
        <f t="shared" si="9"/>
        <v>0</v>
      </c>
    </row>
    <row r="357" customHeight="1" spans="1:6">
      <c r="A357" s="46"/>
      <c r="B357" s="46"/>
      <c r="C357" s="46"/>
      <c r="D357" s="46"/>
      <c r="E357" s="46"/>
      <c r="F357" s="46">
        <f t="shared" si="9"/>
        <v>0</v>
      </c>
    </row>
    <row r="358" customHeight="1" spans="1:6">
      <c r="A358" s="46"/>
      <c r="B358" s="46"/>
      <c r="C358" s="46"/>
      <c r="D358" s="46"/>
      <c r="E358" s="46"/>
      <c r="F358" s="46">
        <f t="shared" si="9"/>
        <v>0</v>
      </c>
    </row>
    <row r="359" customHeight="1" spans="1:6">
      <c r="A359" s="46"/>
      <c r="B359" s="46"/>
      <c r="C359" s="46"/>
      <c r="D359" s="46"/>
      <c r="E359" s="46"/>
      <c r="F359" s="46">
        <f t="shared" si="9"/>
        <v>0</v>
      </c>
    </row>
    <row r="360" customHeight="1" spans="1:6">
      <c r="A360" s="46"/>
      <c r="B360" s="46"/>
      <c r="C360" s="46"/>
      <c r="D360" s="46"/>
      <c r="E360" s="46"/>
      <c r="F360" s="46">
        <f t="shared" si="9"/>
        <v>0</v>
      </c>
    </row>
    <row r="361" customHeight="1" spans="1:6">
      <c r="A361" s="46"/>
      <c r="B361" s="46"/>
      <c r="C361" s="46"/>
      <c r="D361" s="46"/>
      <c r="E361" s="46"/>
      <c r="F361" s="46">
        <f t="shared" si="9"/>
        <v>0</v>
      </c>
    </row>
    <row r="362" customHeight="1" spans="1:6">
      <c r="A362" s="46"/>
      <c r="B362" s="46"/>
      <c r="C362" s="46"/>
      <c r="D362" s="46"/>
      <c r="E362" s="46"/>
      <c r="F362" s="46">
        <f t="shared" si="9"/>
        <v>0</v>
      </c>
    </row>
    <row r="363" customHeight="1" spans="1:6">
      <c r="A363" s="46"/>
      <c r="B363" s="46"/>
      <c r="C363" s="46"/>
      <c r="D363" s="46"/>
      <c r="E363" s="46"/>
      <c r="F363" s="46">
        <f t="shared" si="9"/>
        <v>0</v>
      </c>
    </row>
    <row r="364" customHeight="1" spans="1:6">
      <c r="A364" s="46"/>
      <c r="B364" s="46"/>
      <c r="C364" s="46"/>
      <c r="D364" s="46"/>
      <c r="E364" s="46"/>
      <c r="F364" s="46">
        <f t="shared" si="9"/>
        <v>0</v>
      </c>
    </row>
    <row r="365" customHeight="1" spans="1:6">
      <c r="A365" s="46"/>
      <c r="B365" s="46"/>
      <c r="C365" s="46"/>
      <c r="D365" s="46"/>
      <c r="E365" s="46"/>
      <c r="F365" s="46">
        <f t="shared" si="9"/>
        <v>0</v>
      </c>
    </row>
    <row r="366" customHeight="1" spans="1:6">
      <c r="A366" s="46"/>
      <c r="B366" s="46"/>
      <c r="C366" s="46"/>
      <c r="D366" s="46"/>
      <c r="E366" s="46"/>
      <c r="F366" s="46">
        <f t="shared" si="9"/>
        <v>0</v>
      </c>
    </row>
    <row r="367" customHeight="1" spans="1:6">
      <c r="A367" s="46"/>
      <c r="B367" s="46"/>
      <c r="C367" s="46"/>
      <c r="D367" s="46"/>
      <c r="E367" s="46"/>
      <c r="F367" s="46">
        <f t="shared" si="9"/>
        <v>0</v>
      </c>
    </row>
    <row r="368" customHeight="1" spans="1:6">
      <c r="A368" s="46"/>
      <c r="B368" s="46"/>
      <c r="C368" s="46"/>
      <c r="D368" s="46"/>
      <c r="E368" s="46"/>
      <c r="F368" s="46">
        <f t="shared" si="9"/>
        <v>0</v>
      </c>
    </row>
    <row r="369" customHeight="1" spans="1:6">
      <c r="A369" s="46"/>
      <c r="B369" s="46"/>
      <c r="C369" s="46"/>
      <c r="D369" s="46"/>
      <c r="E369" s="46"/>
      <c r="F369" s="46">
        <f t="shared" si="9"/>
        <v>0</v>
      </c>
    </row>
    <row r="370" customHeight="1" spans="1:6">
      <c r="A370" s="46"/>
      <c r="B370" s="46"/>
      <c r="C370" s="46"/>
      <c r="D370" s="46"/>
      <c r="E370" s="46"/>
      <c r="F370" s="46">
        <f t="shared" si="9"/>
        <v>0</v>
      </c>
    </row>
    <row r="371" customHeight="1" spans="1:6">
      <c r="A371" s="46"/>
      <c r="B371" s="46"/>
      <c r="C371" s="46"/>
      <c r="D371" s="46"/>
      <c r="E371" s="46"/>
      <c r="F371" s="46">
        <f t="shared" si="9"/>
        <v>0</v>
      </c>
    </row>
    <row r="372" customHeight="1" spans="1:6">
      <c r="A372" s="46"/>
      <c r="B372" s="46"/>
      <c r="C372" s="46"/>
      <c r="D372" s="46"/>
      <c r="E372" s="46"/>
      <c r="F372" s="46">
        <f t="shared" si="9"/>
        <v>0</v>
      </c>
    </row>
    <row r="373" customHeight="1" spans="1:6">
      <c r="A373" s="46"/>
      <c r="B373" s="46"/>
      <c r="C373" s="46"/>
      <c r="D373" s="46"/>
      <c r="E373" s="46"/>
      <c r="F373" s="46">
        <f t="shared" si="9"/>
        <v>0</v>
      </c>
    </row>
    <row r="374" customHeight="1" spans="1:6">
      <c r="A374" s="46"/>
      <c r="B374" s="46"/>
      <c r="C374" s="46"/>
      <c r="D374" s="46"/>
      <c r="E374" s="46"/>
      <c r="F374" s="46">
        <f t="shared" si="9"/>
        <v>0</v>
      </c>
    </row>
    <row r="375" customHeight="1" spans="1:6">
      <c r="A375" s="46"/>
      <c r="B375" s="46"/>
      <c r="C375" s="46"/>
      <c r="D375" s="46"/>
      <c r="E375" s="46"/>
      <c r="F375" s="46">
        <f t="shared" si="9"/>
        <v>0</v>
      </c>
    </row>
    <row r="376" customHeight="1" spans="1:6">
      <c r="A376" s="46"/>
      <c r="B376" s="46"/>
      <c r="C376" s="46"/>
      <c r="D376" s="46"/>
      <c r="E376" s="46"/>
      <c r="F376" s="46">
        <f t="shared" si="9"/>
        <v>0</v>
      </c>
    </row>
    <row r="377" customHeight="1" spans="1:6">
      <c r="A377" s="46"/>
      <c r="B377" s="46"/>
      <c r="C377" s="46"/>
      <c r="D377" s="46"/>
      <c r="E377" s="46"/>
      <c r="F377" s="46">
        <f t="shared" si="9"/>
        <v>0</v>
      </c>
    </row>
    <row r="378" customHeight="1" spans="1:6">
      <c r="A378" s="46"/>
      <c r="B378" s="46"/>
      <c r="C378" s="46"/>
      <c r="D378" s="46"/>
      <c r="E378" s="46"/>
      <c r="F378" s="46">
        <f t="shared" si="9"/>
        <v>0</v>
      </c>
    </row>
    <row r="379" customHeight="1" spans="1:6">
      <c r="A379" s="46"/>
      <c r="B379" s="46"/>
      <c r="C379" s="46"/>
      <c r="D379" s="46"/>
      <c r="E379" s="46"/>
      <c r="F379" s="46">
        <f t="shared" si="9"/>
        <v>0</v>
      </c>
    </row>
    <row r="380" customHeight="1" spans="1:6">
      <c r="A380" s="46"/>
      <c r="B380" s="46"/>
      <c r="C380" s="46"/>
      <c r="D380" s="46"/>
      <c r="E380" s="46"/>
      <c r="F380" s="46">
        <f t="shared" si="9"/>
        <v>0</v>
      </c>
    </row>
    <row r="381" customHeight="1" spans="1:6">
      <c r="A381" s="46"/>
      <c r="B381" s="46"/>
      <c r="C381" s="46"/>
      <c r="D381" s="46"/>
      <c r="E381" s="46"/>
      <c r="F381" s="46">
        <f t="shared" si="9"/>
        <v>0</v>
      </c>
    </row>
    <row r="382" customHeight="1" spans="1:6">
      <c r="A382" s="46"/>
      <c r="B382" s="46"/>
      <c r="C382" s="46"/>
      <c r="D382" s="46"/>
      <c r="E382" s="46"/>
      <c r="F382" s="46">
        <f t="shared" si="9"/>
        <v>0</v>
      </c>
    </row>
    <row r="383" customHeight="1" spans="1:6">
      <c r="A383" s="46"/>
      <c r="B383" s="46"/>
      <c r="C383" s="46"/>
      <c r="D383" s="46"/>
      <c r="E383" s="46"/>
      <c r="F383" s="46">
        <f t="shared" si="9"/>
        <v>0</v>
      </c>
    </row>
    <row r="384" customHeight="1" spans="1:6">
      <c r="A384" s="46"/>
      <c r="B384" s="46"/>
      <c r="C384" s="46"/>
      <c r="D384" s="46"/>
      <c r="E384" s="46"/>
      <c r="F384" s="46">
        <f t="shared" si="9"/>
        <v>0</v>
      </c>
    </row>
    <row r="385" customHeight="1" spans="1:6">
      <c r="A385" s="46"/>
      <c r="B385" s="46"/>
      <c r="C385" s="46"/>
      <c r="D385" s="46"/>
      <c r="E385" s="46"/>
      <c r="F385" s="46">
        <f t="shared" si="9"/>
        <v>0</v>
      </c>
    </row>
    <row r="386" customHeight="1" spans="1:6">
      <c r="A386" s="46"/>
      <c r="B386" s="46"/>
      <c r="C386" s="46"/>
      <c r="D386" s="46"/>
      <c r="E386" s="46"/>
      <c r="F386" s="46">
        <f t="shared" si="9"/>
        <v>0</v>
      </c>
    </row>
    <row r="387" customHeight="1" spans="1:6">
      <c r="A387" s="46"/>
      <c r="B387" s="46"/>
      <c r="C387" s="46"/>
      <c r="D387" s="46"/>
      <c r="E387" s="46"/>
      <c r="F387" s="46">
        <f t="shared" si="9"/>
        <v>0</v>
      </c>
    </row>
    <row r="388" customHeight="1" spans="1:6">
      <c r="A388" s="46"/>
      <c r="B388" s="46"/>
      <c r="C388" s="46"/>
      <c r="D388" s="46"/>
      <c r="E388" s="46"/>
      <c r="F388" s="46">
        <f t="shared" ref="F388:F451" si="10">D388*E388/1000</f>
        <v>0</v>
      </c>
    </row>
    <row r="389" customHeight="1" spans="1:6">
      <c r="A389" s="46"/>
      <c r="B389" s="46"/>
      <c r="C389" s="46"/>
      <c r="D389" s="46"/>
      <c r="E389" s="46"/>
      <c r="F389" s="46">
        <f t="shared" si="10"/>
        <v>0</v>
      </c>
    </row>
    <row r="390" customHeight="1" spans="1:6">
      <c r="A390" s="46"/>
      <c r="B390" s="46"/>
      <c r="C390" s="46"/>
      <c r="D390" s="46"/>
      <c r="E390" s="46"/>
      <c r="F390" s="46">
        <f t="shared" si="10"/>
        <v>0</v>
      </c>
    </row>
    <row r="391" customHeight="1" spans="1:6">
      <c r="A391" s="46"/>
      <c r="B391" s="46"/>
      <c r="C391" s="46"/>
      <c r="D391" s="46"/>
      <c r="E391" s="46"/>
      <c r="F391" s="46">
        <f t="shared" si="10"/>
        <v>0</v>
      </c>
    </row>
    <row r="392" customHeight="1" spans="1:6">
      <c r="A392" s="46"/>
      <c r="B392" s="46"/>
      <c r="C392" s="46"/>
      <c r="D392" s="46"/>
      <c r="E392" s="46"/>
      <c r="F392" s="46">
        <f t="shared" si="10"/>
        <v>0</v>
      </c>
    </row>
    <row r="393" customHeight="1" spans="1:6">
      <c r="A393" s="46"/>
      <c r="B393" s="46"/>
      <c r="C393" s="46"/>
      <c r="D393" s="46"/>
      <c r="E393" s="46"/>
      <c r="F393" s="46">
        <f t="shared" si="10"/>
        <v>0</v>
      </c>
    </row>
    <row r="394" customHeight="1" spans="1:6">
      <c r="A394" s="46"/>
      <c r="B394" s="46"/>
      <c r="C394" s="46"/>
      <c r="D394" s="46"/>
      <c r="E394" s="46"/>
      <c r="F394" s="46">
        <f t="shared" si="10"/>
        <v>0</v>
      </c>
    </row>
    <row r="395" customHeight="1" spans="1:6">
      <c r="A395" s="46"/>
      <c r="B395" s="46"/>
      <c r="C395" s="46"/>
      <c r="D395" s="46"/>
      <c r="E395" s="46"/>
      <c r="F395" s="46">
        <f t="shared" si="10"/>
        <v>0</v>
      </c>
    </row>
    <row r="396" customHeight="1" spans="1:6">
      <c r="A396" s="46"/>
      <c r="B396" s="46"/>
      <c r="C396" s="46"/>
      <c r="D396" s="46"/>
      <c r="E396" s="46"/>
      <c r="F396" s="46">
        <f t="shared" si="10"/>
        <v>0</v>
      </c>
    </row>
    <row r="397" customHeight="1" spans="1:6">
      <c r="A397" s="46"/>
      <c r="B397" s="46"/>
      <c r="C397" s="46"/>
      <c r="D397" s="46"/>
      <c r="E397" s="46"/>
      <c r="F397" s="46">
        <f t="shared" si="10"/>
        <v>0</v>
      </c>
    </row>
    <row r="398" customHeight="1" spans="1:6">
      <c r="A398" s="46"/>
      <c r="B398" s="46"/>
      <c r="C398" s="46"/>
      <c r="D398" s="46"/>
      <c r="E398" s="46"/>
      <c r="F398" s="46">
        <f t="shared" si="10"/>
        <v>0</v>
      </c>
    </row>
    <row r="399" customHeight="1" spans="1:6">
      <c r="A399" s="46"/>
      <c r="B399" s="46"/>
      <c r="C399" s="46"/>
      <c r="D399" s="46"/>
      <c r="E399" s="46"/>
      <c r="F399" s="46">
        <f t="shared" si="10"/>
        <v>0</v>
      </c>
    </row>
    <row r="400" customHeight="1" spans="1:6">
      <c r="A400" s="46"/>
      <c r="B400" s="46"/>
      <c r="C400" s="46"/>
      <c r="D400" s="46"/>
      <c r="E400" s="46"/>
      <c r="F400" s="46">
        <f t="shared" si="10"/>
        <v>0</v>
      </c>
    </row>
    <row r="401" customHeight="1" spans="1:6">
      <c r="A401" s="46"/>
      <c r="B401" s="46"/>
      <c r="C401" s="46"/>
      <c r="D401" s="46"/>
      <c r="E401" s="46"/>
      <c r="F401" s="46">
        <f t="shared" si="10"/>
        <v>0</v>
      </c>
    </row>
    <row r="402" customHeight="1" spans="1:6">
      <c r="A402" s="46"/>
      <c r="B402" s="46"/>
      <c r="C402" s="46"/>
      <c r="D402" s="46"/>
      <c r="E402" s="46"/>
      <c r="F402" s="46">
        <f t="shared" si="10"/>
        <v>0</v>
      </c>
    </row>
    <row r="403" customHeight="1" spans="1:6">
      <c r="A403" s="46"/>
      <c r="B403" s="46"/>
      <c r="C403" s="46"/>
      <c r="D403" s="46"/>
      <c r="E403" s="46"/>
      <c r="F403" s="46">
        <f t="shared" si="10"/>
        <v>0</v>
      </c>
    </row>
    <row r="404" customHeight="1" spans="1:6">
      <c r="A404" s="46"/>
      <c r="B404" s="46"/>
      <c r="C404" s="46"/>
      <c r="D404" s="46"/>
      <c r="E404" s="46"/>
      <c r="F404" s="46">
        <f t="shared" si="10"/>
        <v>0</v>
      </c>
    </row>
    <row r="405" customHeight="1" spans="1:6">
      <c r="A405" s="46"/>
      <c r="B405" s="46"/>
      <c r="C405" s="46"/>
      <c r="D405" s="46"/>
      <c r="E405" s="46"/>
      <c r="F405" s="46">
        <f t="shared" si="10"/>
        <v>0</v>
      </c>
    </row>
    <row r="406" customHeight="1" spans="1:6">
      <c r="A406" s="46"/>
      <c r="B406" s="46"/>
      <c r="C406" s="46"/>
      <c r="D406" s="46"/>
      <c r="E406" s="46"/>
      <c r="F406" s="46">
        <f t="shared" si="10"/>
        <v>0</v>
      </c>
    </row>
    <row r="407" customHeight="1" spans="1:6">
      <c r="A407" s="46"/>
      <c r="B407" s="46"/>
      <c r="C407" s="46"/>
      <c r="D407" s="46"/>
      <c r="E407" s="46"/>
      <c r="F407" s="46">
        <f t="shared" si="10"/>
        <v>0</v>
      </c>
    </row>
    <row r="408" customHeight="1" spans="1:6">
      <c r="A408" s="46"/>
      <c r="B408" s="46"/>
      <c r="C408" s="46"/>
      <c r="D408" s="46"/>
      <c r="E408" s="46"/>
      <c r="F408" s="46">
        <f t="shared" si="10"/>
        <v>0</v>
      </c>
    </row>
    <row r="409" customHeight="1" spans="1:6">
      <c r="A409" s="46"/>
      <c r="B409" s="46"/>
      <c r="C409" s="46"/>
      <c r="D409" s="46"/>
      <c r="E409" s="46"/>
      <c r="F409" s="46">
        <f t="shared" si="10"/>
        <v>0</v>
      </c>
    </row>
    <row r="410" customHeight="1" spans="1:6">
      <c r="A410" s="46"/>
      <c r="B410" s="46"/>
      <c r="C410" s="46"/>
      <c r="D410" s="46"/>
      <c r="E410" s="46"/>
      <c r="F410" s="46">
        <f t="shared" si="10"/>
        <v>0</v>
      </c>
    </row>
    <row r="411" customHeight="1" spans="1:6">
      <c r="A411" s="46"/>
      <c r="B411" s="46"/>
      <c r="C411" s="46"/>
      <c r="D411" s="46"/>
      <c r="E411" s="46"/>
      <c r="F411" s="46">
        <f t="shared" si="10"/>
        <v>0</v>
      </c>
    </row>
    <row r="412" customHeight="1" spans="1:6">
      <c r="A412" s="46"/>
      <c r="B412" s="46"/>
      <c r="C412" s="46"/>
      <c r="D412" s="46"/>
      <c r="E412" s="46"/>
      <c r="F412" s="46">
        <f t="shared" si="10"/>
        <v>0</v>
      </c>
    </row>
    <row r="413" customHeight="1" spans="1:6">
      <c r="A413" s="46"/>
      <c r="B413" s="46"/>
      <c r="C413" s="46"/>
      <c r="D413" s="46"/>
      <c r="E413" s="46"/>
      <c r="F413" s="46">
        <f t="shared" si="10"/>
        <v>0</v>
      </c>
    </row>
    <row r="414" customHeight="1" spans="1:6">
      <c r="A414" s="46"/>
      <c r="B414" s="46"/>
      <c r="C414" s="46"/>
      <c r="D414" s="46"/>
      <c r="E414" s="46"/>
      <c r="F414" s="46">
        <f t="shared" si="10"/>
        <v>0</v>
      </c>
    </row>
    <row r="415" customHeight="1" spans="1:6">
      <c r="A415" s="46"/>
      <c r="B415" s="46"/>
      <c r="C415" s="46"/>
      <c r="D415" s="46"/>
      <c r="E415" s="46"/>
      <c r="F415" s="46">
        <f t="shared" si="10"/>
        <v>0</v>
      </c>
    </row>
    <row r="416" customHeight="1" spans="1:6">
      <c r="A416" s="46"/>
      <c r="B416" s="46"/>
      <c r="C416" s="46"/>
      <c r="D416" s="46"/>
      <c r="E416" s="46"/>
      <c r="F416" s="46">
        <f t="shared" si="10"/>
        <v>0</v>
      </c>
    </row>
    <row r="417" customHeight="1" spans="1:6">
      <c r="A417" s="46"/>
      <c r="B417" s="46"/>
      <c r="C417" s="46"/>
      <c r="D417" s="46"/>
      <c r="E417" s="46"/>
      <c r="F417" s="46">
        <f t="shared" si="10"/>
        <v>0</v>
      </c>
    </row>
    <row r="418" customHeight="1" spans="1:6">
      <c r="A418" s="46"/>
      <c r="B418" s="46"/>
      <c r="C418" s="46"/>
      <c r="D418" s="46"/>
      <c r="E418" s="46"/>
      <c r="F418" s="46">
        <f t="shared" si="10"/>
        <v>0</v>
      </c>
    </row>
    <row r="419" customHeight="1" spans="1:6">
      <c r="A419" s="46"/>
      <c r="B419" s="46"/>
      <c r="C419" s="46"/>
      <c r="D419" s="46"/>
      <c r="E419" s="46"/>
      <c r="F419" s="46">
        <f t="shared" si="10"/>
        <v>0</v>
      </c>
    </row>
    <row r="420" customHeight="1" spans="1:6">
      <c r="A420" s="46"/>
      <c r="B420" s="46"/>
      <c r="C420" s="46"/>
      <c r="D420" s="46"/>
      <c r="E420" s="46"/>
      <c r="F420" s="46">
        <f t="shared" si="10"/>
        <v>0</v>
      </c>
    </row>
    <row r="421" customHeight="1" spans="1:6">
      <c r="A421" s="46"/>
      <c r="B421" s="46"/>
      <c r="C421" s="46"/>
      <c r="D421" s="46"/>
      <c r="E421" s="46"/>
      <c r="F421" s="46">
        <f t="shared" si="10"/>
        <v>0</v>
      </c>
    </row>
    <row r="422" customHeight="1" spans="1:6">
      <c r="A422" s="46"/>
      <c r="B422" s="46"/>
      <c r="C422" s="46"/>
      <c r="D422" s="46"/>
      <c r="E422" s="46"/>
      <c r="F422" s="46">
        <f t="shared" si="10"/>
        <v>0</v>
      </c>
    </row>
    <row r="423" customHeight="1" spans="1:6">
      <c r="A423" s="46"/>
      <c r="B423" s="46"/>
      <c r="C423" s="46"/>
      <c r="D423" s="46"/>
      <c r="E423" s="46"/>
      <c r="F423" s="46">
        <f t="shared" si="10"/>
        <v>0</v>
      </c>
    </row>
    <row r="424" customHeight="1" spans="1:6">
      <c r="A424" s="46"/>
      <c r="B424" s="46"/>
      <c r="C424" s="46"/>
      <c r="D424" s="46"/>
      <c r="E424" s="46"/>
      <c r="F424" s="46">
        <f t="shared" si="10"/>
        <v>0</v>
      </c>
    </row>
    <row r="425" customHeight="1" spans="1:6">
      <c r="A425" s="46"/>
      <c r="B425" s="46"/>
      <c r="C425" s="46"/>
      <c r="D425" s="46"/>
      <c r="E425" s="46"/>
      <c r="F425" s="46">
        <f t="shared" si="10"/>
        <v>0</v>
      </c>
    </row>
    <row r="426" customHeight="1" spans="1:6">
      <c r="A426" s="46"/>
      <c r="B426" s="46"/>
      <c r="C426" s="46"/>
      <c r="D426" s="46"/>
      <c r="E426" s="46"/>
      <c r="F426" s="46">
        <f t="shared" si="10"/>
        <v>0</v>
      </c>
    </row>
    <row r="427" customHeight="1" spans="1:6">
      <c r="A427" s="46"/>
      <c r="B427" s="46"/>
      <c r="C427" s="46"/>
      <c r="D427" s="46"/>
      <c r="E427" s="46"/>
      <c r="F427" s="46">
        <f t="shared" si="10"/>
        <v>0</v>
      </c>
    </row>
    <row r="428" customHeight="1" spans="1:6">
      <c r="A428" s="46"/>
      <c r="B428" s="46"/>
      <c r="C428" s="46"/>
      <c r="D428" s="46"/>
      <c r="E428" s="46"/>
      <c r="F428" s="46">
        <f t="shared" si="10"/>
        <v>0</v>
      </c>
    </row>
    <row r="429" customHeight="1" spans="1:6">
      <c r="A429" s="46"/>
      <c r="B429" s="46"/>
      <c r="C429" s="46"/>
      <c r="D429" s="46"/>
      <c r="E429" s="46"/>
      <c r="F429" s="46">
        <f t="shared" si="10"/>
        <v>0</v>
      </c>
    </row>
    <row r="430" customHeight="1" spans="1:6">
      <c r="A430" s="46"/>
      <c r="B430" s="46"/>
      <c r="C430" s="46"/>
      <c r="D430" s="46"/>
      <c r="E430" s="46"/>
      <c r="F430" s="46">
        <f t="shared" si="10"/>
        <v>0</v>
      </c>
    </row>
    <row r="431" customHeight="1" spans="1:6">
      <c r="A431" s="46"/>
      <c r="B431" s="46"/>
      <c r="C431" s="46"/>
      <c r="D431" s="46"/>
      <c r="E431" s="46"/>
      <c r="F431" s="46">
        <f t="shared" si="10"/>
        <v>0</v>
      </c>
    </row>
    <row r="432" customHeight="1" spans="1:6">
      <c r="A432" s="46"/>
      <c r="B432" s="46"/>
      <c r="C432" s="46"/>
      <c r="D432" s="46"/>
      <c r="E432" s="46"/>
      <c r="F432" s="46">
        <f t="shared" si="10"/>
        <v>0</v>
      </c>
    </row>
    <row r="433" customHeight="1" spans="1:6">
      <c r="A433" s="46"/>
      <c r="B433" s="46"/>
      <c r="C433" s="46"/>
      <c r="D433" s="46"/>
      <c r="E433" s="46"/>
      <c r="F433" s="46">
        <f t="shared" si="10"/>
        <v>0</v>
      </c>
    </row>
    <row r="434" customHeight="1" spans="1:6">
      <c r="A434" s="46"/>
      <c r="B434" s="46"/>
      <c r="C434" s="46"/>
      <c r="D434" s="46"/>
      <c r="E434" s="46"/>
      <c r="F434" s="46">
        <f t="shared" si="10"/>
        <v>0</v>
      </c>
    </row>
    <row r="435" customHeight="1" spans="1:6">
      <c r="A435" s="46"/>
      <c r="B435" s="46"/>
      <c r="C435" s="46"/>
      <c r="D435" s="46"/>
      <c r="E435" s="46"/>
      <c r="F435" s="46">
        <f t="shared" si="10"/>
        <v>0</v>
      </c>
    </row>
    <row r="436" customHeight="1" spans="1:6">
      <c r="A436" s="46"/>
      <c r="B436" s="46"/>
      <c r="C436" s="46"/>
      <c r="D436" s="46"/>
      <c r="E436" s="46"/>
      <c r="F436" s="46">
        <f t="shared" si="10"/>
        <v>0</v>
      </c>
    </row>
    <row r="437" customHeight="1" spans="1:6">
      <c r="A437" s="46"/>
      <c r="B437" s="46"/>
      <c r="C437" s="46"/>
      <c r="D437" s="46"/>
      <c r="E437" s="46"/>
      <c r="F437" s="46">
        <f t="shared" si="10"/>
        <v>0</v>
      </c>
    </row>
    <row r="438" customHeight="1" spans="1:6">
      <c r="A438" s="46"/>
      <c r="B438" s="46"/>
      <c r="C438" s="46"/>
      <c r="D438" s="46"/>
      <c r="E438" s="46"/>
      <c r="F438" s="46">
        <f t="shared" si="10"/>
        <v>0</v>
      </c>
    </row>
    <row r="439" customHeight="1" spans="1:6">
      <c r="A439" s="46"/>
      <c r="B439" s="46"/>
      <c r="C439" s="46"/>
      <c r="D439" s="46"/>
      <c r="E439" s="46"/>
      <c r="F439" s="46">
        <f t="shared" si="10"/>
        <v>0</v>
      </c>
    </row>
    <row r="440" customHeight="1" spans="1:6">
      <c r="A440" s="46"/>
      <c r="B440" s="46"/>
      <c r="C440" s="46"/>
      <c r="D440" s="46"/>
      <c r="E440" s="46"/>
      <c r="F440" s="46">
        <f t="shared" si="10"/>
        <v>0</v>
      </c>
    </row>
    <row r="441" customHeight="1" spans="1:6">
      <c r="A441" s="46"/>
      <c r="B441" s="46"/>
      <c r="C441" s="46"/>
      <c r="D441" s="46"/>
      <c r="E441" s="46"/>
      <c r="F441" s="46">
        <f t="shared" si="10"/>
        <v>0</v>
      </c>
    </row>
    <row r="442" customHeight="1" spans="1:6">
      <c r="A442" s="46"/>
      <c r="B442" s="46"/>
      <c r="C442" s="46"/>
      <c r="D442" s="46"/>
      <c r="E442" s="46"/>
      <c r="F442" s="46">
        <f t="shared" si="10"/>
        <v>0</v>
      </c>
    </row>
    <row r="443" customHeight="1" spans="1:6">
      <c r="A443" s="46"/>
      <c r="B443" s="46"/>
      <c r="C443" s="46"/>
      <c r="D443" s="46"/>
      <c r="E443" s="46"/>
      <c r="F443" s="46">
        <f t="shared" si="10"/>
        <v>0</v>
      </c>
    </row>
    <row r="444" customHeight="1" spans="1:6">
      <c r="A444" s="46"/>
      <c r="B444" s="46"/>
      <c r="C444" s="46"/>
      <c r="D444" s="46"/>
      <c r="E444" s="46"/>
      <c r="F444" s="46">
        <f t="shared" si="10"/>
        <v>0</v>
      </c>
    </row>
    <row r="445" customHeight="1" spans="1:6">
      <c r="A445" s="46"/>
      <c r="B445" s="46"/>
      <c r="C445" s="46"/>
      <c r="D445" s="46"/>
      <c r="E445" s="46"/>
      <c r="F445" s="46">
        <f t="shared" si="10"/>
        <v>0</v>
      </c>
    </row>
    <row r="446" customHeight="1" spans="1:6">
      <c r="A446" s="46"/>
      <c r="B446" s="46"/>
      <c r="C446" s="46"/>
      <c r="D446" s="46"/>
      <c r="E446" s="46"/>
      <c r="F446" s="46">
        <f t="shared" si="10"/>
        <v>0</v>
      </c>
    </row>
    <row r="447" customHeight="1" spans="1:6">
      <c r="A447" s="46"/>
      <c r="B447" s="46"/>
      <c r="C447" s="46"/>
      <c r="D447" s="46"/>
      <c r="E447" s="46"/>
      <c r="F447" s="46">
        <f t="shared" si="10"/>
        <v>0</v>
      </c>
    </row>
    <row r="448" customHeight="1" spans="1:6">
      <c r="A448" s="46"/>
      <c r="B448" s="46"/>
      <c r="C448" s="46"/>
      <c r="D448" s="46"/>
      <c r="E448" s="46"/>
      <c r="F448" s="46">
        <f t="shared" si="10"/>
        <v>0</v>
      </c>
    </row>
    <row r="449" customHeight="1" spans="1:6">
      <c r="A449" s="46"/>
      <c r="B449" s="46"/>
      <c r="C449" s="46"/>
      <c r="D449" s="46"/>
      <c r="E449" s="46"/>
      <c r="F449" s="46">
        <f t="shared" si="10"/>
        <v>0</v>
      </c>
    </row>
    <row r="450" customHeight="1" spans="1:6">
      <c r="A450" s="46"/>
      <c r="B450" s="46"/>
      <c r="C450" s="46"/>
      <c r="D450" s="46"/>
      <c r="E450" s="46"/>
      <c r="F450" s="46">
        <f t="shared" si="10"/>
        <v>0</v>
      </c>
    </row>
    <row r="451" customHeight="1" spans="1:6">
      <c r="A451" s="46"/>
      <c r="B451" s="46"/>
      <c r="C451" s="46"/>
      <c r="D451" s="46"/>
      <c r="E451" s="46"/>
      <c r="F451" s="46">
        <f t="shared" si="10"/>
        <v>0</v>
      </c>
    </row>
    <row r="452" customHeight="1" spans="1:6">
      <c r="A452" s="46"/>
      <c r="B452" s="46"/>
      <c r="C452" s="46"/>
      <c r="D452" s="46"/>
      <c r="E452" s="46"/>
      <c r="F452" s="46">
        <f t="shared" ref="F452:F515" si="11">D452*E452/1000</f>
        <v>0</v>
      </c>
    </row>
    <row r="453" customHeight="1" spans="1:6">
      <c r="A453" s="46"/>
      <c r="B453" s="46"/>
      <c r="C453" s="46"/>
      <c r="D453" s="46"/>
      <c r="E453" s="46"/>
      <c r="F453" s="46">
        <f t="shared" si="11"/>
        <v>0</v>
      </c>
    </row>
    <row r="454" customHeight="1" spans="1:6">
      <c r="A454" s="46"/>
      <c r="B454" s="46"/>
      <c r="C454" s="46"/>
      <c r="D454" s="46"/>
      <c r="E454" s="46"/>
      <c r="F454" s="46">
        <f t="shared" si="11"/>
        <v>0</v>
      </c>
    </row>
    <row r="455" customHeight="1" spans="1:6">
      <c r="A455" s="46"/>
      <c r="B455" s="46"/>
      <c r="C455" s="46"/>
      <c r="D455" s="46"/>
      <c r="E455" s="46"/>
      <c r="F455" s="46">
        <f t="shared" si="11"/>
        <v>0</v>
      </c>
    </row>
    <row r="456" customHeight="1" spans="1:6">
      <c r="A456" s="46"/>
      <c r="B456" s="46"/>
      <c r="C456" s="46"/>
      <c r="D456" s="46"/>
      <c r="E456" s="46"/>
      <c r="F456" s="46">
        <f t="shared" si="11"/>
        <v>0</v>
      </c>
    </row>
    <row r="457" customHeight="1" spans="1:6">
      <c r="A457" s="46"/>
      <c r="B457" s="46"/>
      <c r="C457" s="46"/>
      <c r="D457" s="46"/>
      <c r="E457" s="46"/>
      <c r="F457" s="46">
        <f t="shared" si="11"/>
        <v>0</v>
      </c>
    </row>
    <row r="458" customHeight="1" spans="1:6">
      <c r="A458" s="46"/>
      <c r="B458" s="46"/>
      <c r="C458" s="46"/>
      <c r="D458" s="46"/>
      <c r="E458" s="46"/>
      <c r="F458" s="46">
        <f t="shared" si="11"/>
        <v>0</v>
      </c>
    </row>
    <row r="459" customHeight="1" spans="1:6">
      <c r="A459" s="46"/>
      <c r="B459" s="46"/>
      <c r="C459" s="46"/>
      <c r="D459" s="46"/>
      <c r="E459" s="46"/>
      <c r="F459" s="46">
        <f t="shared" si="11"/>
        <v>0</v>
      </c>
    </row>
    <row r="460" customHeight="1" spans="1:6">
      <c r="A460" s="46"/>
      <c r="B460" s="46"/>
      <c r="C460" s="46"/>
      <c r="D460" s="46"/>
      <c r="E460" s="46"/>
      <c r="F460" s="46">
        <f t="shared" si="11"/>
        <v>0</v>
      </c>
    </row>
    <row r="461" customHeight="1" spans="1:6">
      <c r="A461" s="46"/>
      <c r="B461" s="46"/>
      <c r="C461" s="46"/>
      <c r="D461" s="46"/>
      <c r="E461" s="46"/>
      <c r="F461" s="46">
        <f t="shared" si="11"/>
        <v>0</v>
      </c>
    </row>
    <row r="462" customHeight="1" spans="1:6">
      <c r="A462" s="46"/>
      <c r="B462" s="46"/>
      <c r="C462" s="46"/>
      <c r="D462" s="46"/>
      <c r="E462" s="46"/>
      <c r="F462" s="46">
        <f t="shared" si="11"/>
        <v>0</v>
      </c>
    </row>
    <row r="463" customHeight="1" spans="1:6">
      <c r="A463" s="46"/>
      <c r="B463" s="46"/>
      <c r="C463" s="46"/>
      <c r="D463" s="46"/>
      <c r="E463" s="46"/>
      <c r="F463" s="46">
        <f t="shared" si="11"/>
        <v>0</v>
      </c>
    </row>
    <row r="464" customHeight="1" spans="1:6">
      <c r="A464" s="46"/>
      <c r="B464" s="46"/>
      <c r="C464" s="46"/>
      <c r="D464" s="46"/>
      <c r="E464" s="46"/>
      <c r="F464" s="46">
        <f t="shared" si="11"/>
        <v>0</v>
      </c>
    </row>
    <row r="465" customHeight="1" spans="1:6">
      <c r="A465" s="46"/>
      <c r="B465" s="46"/>
      <c r="C465" s="46"/>
      <c r="D465" s="46"/>
      <c r="E465" s="46"/>
      <c r="F465" s="46">
        <f t="shared" si="11"/>
        <v>0</v>
      </c>
    </row>
    <row r="466" customHeight="1" spans="1:6">
      <c r="A466" s="46"/>
      <c r="B466" s="46"/>
      <c r="C466" s="46"/>
      <c r="D466" s="46"/>
      <c r="E466" s="46"/>
      <c r="F466" s="46">
        <f t="shared" si="11"/>
        <v>0</v>
      </c>
    </row>
    <row r="467" customHeight="1" spans="1:6">
      <c r="A467" s="46"/>
      <c r="B467" s="46"/>
      <c r="C467" s="46"/>
      <c r="D467" s="46"/>
      <c r="E467" s="46"/>
      <c r="F467" s="46">
        <f t="shared" si="11"/>
        <v>0</v>
      </c>
    </row>
    <row r="468" customHeight="1" spans="1:6">
      <c r="A468" s="46"/>
      <c r="B468" s="46"/>
      <c r="C468" s="46"/>
      <c r="D468" s="46"/>
      <c r="E468" s="46"/>
      <c r="F468" s="46">
        <f t="shared" si="11"/>
        <v>0</v>
      </c>
    </row>
    <row r="469" customHeight="1" spans="1:6">
      <c r="A469" s="46"/>
      <c r="B469" s="46"/>
      <c r="C469" s="46"/>
      <c r="D469" s="46"/>
      <c r="E469" s="46"/>
      <c r="F469" s="46">
        <f t="shared" si="11"/>
        <v>0</v>
      </c>
    </row>
    <row r="470" customHeight="1" spans="1:6">
      <c r="A470" s="46"/>
      <c r="B470" s="46"/>
      <c r="C470" s="46"/>
      <c r="D470" s="46"/>
      <c r="E470" s="46"/>
      <c r="F470" s="46">
        <f t="shared" si="11"/>
        <v>0</v>
      </c>
    </row>
    <row r="471" customHeight="1" spans="1:6">
      <c r="A471" s="46"/>
      <c r="B471" s="46"/>
      <c r="C471" s="46"/>
      <c r="D471" s="46"/>
      <c r="E471" s="46"/>
      <c r="F471" s="46">
        <f t="shared" si="11"/>
        <v>0</v>
      </c>
    </row>
    <row r="472" customHeight="1" spans="1:6">
      <c r="A472" s="46"/>
      <c r="B472" s="46"/>
      <c r="C472" s="46"/>
      <c r="D472" s="46"/>
      <c r="E472" s="46"/>
      <c r="F472" s="46">
        <f t="shared" si="11"/>
        <v>0</v>
      </c>
    </row>
    <row r="473" customHeight="1" spans="1:6">
      <c r="A473" s="46"/>
      <c r="B473" s="46"/>
      <c r="C473" s="46"/>
      <c r="D473" s="46"/>
      <c r="E473" s="46"/>
      <c r="F473" s="46">
        <f t="shared" si="11"/>
        <v>0</v>
      </c>
    </row>
    <row r="474" customHeight="1" spans="1:6">
      <c r="A474" s="46"/>
      <c r="B474" s="46"/>
      <c r="C474" s="46"/>
      <c r="D474" s="46"/>
      <c r="E474" s="46"/>
      <c r="F474" s="46">
        <f t="shared" si="11"/>
        <v>0</v>
      </c>
    </row>
    <row r="475" customHeight="1" spans="1:6">
      <c r="A475" s="46"/>
      <c r="B475" s="46"/>
      <c r="C475" s="46"/>
      <c r="D475" s="46"/>
      <c r="E475" s="46"/>
      <c r="F475" s="46">
        <f t="shared" si="11"/>
        <v>0</v>
      </c>
    </row>
    <row r="476" customHeight="1" spans="1:6">
      <c r="A476" s="46"/>
      <c r="B476" s="46"/>
      <c r="C476" s="46"/>
      <c r="D476" s="46"/>
      <c r="E476" s="46"/>
      <c r="F476" s="46">
        <f t="shared" si="11"/>
        <v>0</v>
      </c>
    </row>
    <row r="477" customHeight="1" spans="1:6">
      <c r="A477" s="46"/>
      <c r="B477" s="46"/>
      <c r="C477" s="46"/>
      <c r="D477" s="46"/>
      <c r="E477" s="46"/>
      <c r="F477" s="46">
        <f t="shared" si="11"/>
        <v>0</v>
      </c>
    </row>
    <row r="478" customHeight="1" spans="1:6">
      <c r="A478" s="46"/>
      <c r="B478" s="46"/>
      <c r="C478" s="46"/>
      <c r="D478" s="46"/>
      <c r="E478" s="46"/>
      <c r="F478" s="46">
        <f t="shared" si="11"/>
        <v>0</v>
      </c>
    </row>
    <row r="479" customHeight="1" spans="1:6">
      <c r="A479" s="46"/>
      <c r="B479" s="46"/>
      <c r="C479" s="46"/>
      <c r="D479" s="46"/>
      <c r="E479" s="46"/>
      <c r="F479" s="46">
        <f t="shared" si="11"/>
        <v>0</v>
      </c>
    </row>
    <row r="480" customHeight="1" spans="1:6">
      <c r="A480" s="46"/>
      <c r="B480" s="46"/>
      <c r="C480" s="46"/>
      <c r="D480" s="46"/>
      <c r="E480" s="46"/>
      <c r="F480" s="46">
        <f t="shared" si="11"/>
        <v>0</v>
      </c>
    </row>
    <row r="481" customHeight="1" spans="1:6">
      <c r="A481" s="46"/>
      <c r="B481" s="46"/>
      <c r="C481" s="46"/>
      <c r="D481" s="46"/>
      <c r="E481" s="46"/>
      <c r="F481" s="46">
        <f t="shared" si="11"/>
        <v>0</v>
      </c>
    </row>
    <row r="482" customHeight="1" spans="1:6">
      <c r="A482" s="46"/>
      <c r="B482" s="46"/>
      <c r="C482" s="46"/>
      <c r="D482" s="46"/>
      <c r="E482" s="46"/>
      <c r="F482" s="46">
        <f t="shared" si="11"/>
        <v>0</v>
      </c>
    </row>
    <row r="483" customHeight="1" spans="1:6">
      <c r="A483" s="46"/>
      <c r="B483" s="46"/>
      <c r="C483" s="46"/>
      <c r="D483" s="46"/>
      <c r="E483" s="46"/>
      <c r="F483" s="46">
        <f t="shared" si="11"/>
        <v>0</v>
      </c>
    </row>
    <row r="484" customHeight="1" spans="1:6">
      <c r="A484" s="46"/>
      <c r="B484" s="46"/>
      <c r="C484" s="46"/>
      <c r="D484" s="46"/>
      <c r="E484" s="46"/>
      <c r="F484" s="46">
        <f t="shared" si="11"/>
        <v>0</v>
      </c>
    </row>
    <row r="485" customHeight="1" spans="1:6">
      <c r="A485" s="46"/>
      <c r="B485" s="46"/>
      <c r="C485" s="46"/>
      <c r="D485" s="46"/>
      <c r="E485" s="46"/>
      <c r="F485" s="46">
        <f t="shared" si="11"/>
        <v>0</v>
      </c>
    </row>
    <row r="486" customHeight="1" spans="1:6">
      <c r="A486" s="46"/>
      <c r="B486" s="46"/>
      <c r="C486" s="46"/>
      <c r="D486" s="46"/>
      <c r="E486" s="46"/>
      <c r="F486" s="46">
        <f t="shared" si="11"/>
        <v>0</v>
      </c>
    </row>
    <row r="487" customHeight="1" spans="1:6">
      <c r="A487" s="46"/>
      <c r="B487" s="46"/>
      <c r="C487" s="46"/>
      <c r="D487" s="46"/>
      <c r="E487" s="46"/>
      <c r="F487" s="46">
        <f t="shared" si="11"/>
        <v>0</v>
      </c>
    </row>
    <row r="488" customHeight="1" spans="1:6">
      <c r="A488" s="46"/>
      <c r="B488" s="46"/>
      <c r="C488" s="46"/>
      <c r="D488" s="46"/>
      <c r="E488" s="46"/>
      <c r="F488" s="46">
        <f t="shared" si="11"/>
        <v>0</v>
      </c>
    </row>
    <row r="489" customHeight="1" spans="1:6">
      <c r="A489" s="46"/>
      <c r="B489" s="46"/>
      <c r="C489" s="46"/>
      <c r="D489" s="46"/>
      <c r="E489" s="46"/>
      <c r="F489" s="46">
        <f t="shared" si="11"/>
        <v>0</v>
      </c>
    </row>
    <row r="490" customHeight="1" spans="1:6">
      <c r="A490" s="46"/>
      <c r="B490" s="46"/>
      <c r="C490" s="46"/>
      <c r="D490" s="46"/>
      <c r="E490" s="46"/>
      <c r="F490" s="46">
        <f t="shared" si="11"/>
        <v>0</v>
      </c>
    </row>
    <row r="491" customHeight="1" spans="1:6">
      <c r="A491" s="46"/>
      <c r="B491" s="46"/>
      <c r="C491" s="46"/>
      <c r="D491" s="46"/>
      <c r="E491" s="46"/>
      <c r="F491" s="46">
        <f t="shared" si="11"/>
        <v>0</v>
      </c>
    </row>
    <row r="492" customHeight="1" spans="1:6">
      <c r="A492" s="46"/>
      <c r="B492" s="46"/>
      <c r="C492" s="46"/>
      <c r="D492" s="46"/>
      <c r="E492" s="46"/>
      <c r="F492" s="46">
        <f t="shared" si="11"/>
        <v>0</v>
      </c>
    </row>
    <row r="493" customHeight="1" spans="1:6">
      <c r="A493" s="46"/>
      <c r="B493" s="46"/>
      <c r="C493" s="46"/>
      <c r="D493" s="46"/>
      <c r="E493" s="46"/>
      <c r="F493" s="46">
        <f t="shared" si="11"/>
        <v>0</v>
      </c>
    </row>
    <row r="494" customHeight="1" spans="1:6">
      <c r="A494" s="46"/>
      <c r="B494" s="46"/>
      <c r="C494" s="46"/>
      <c r="D494" s="46"/>
      <c r="E494" s="46"/>
      <c r="F494" s="46">
        <f t="shared" si="11"/>
        <v>0</v>
      </c>
    </row>
    <row r="495" customHeight="1" spans="1:6">
      <c r="A495" s="46"/>
      <c r="B495" s="46"/>
      <c r="C495" s="46"/>
      <c r="D495" s="46"/>
      <c r="E495" s="46"/>
      <c r="F495" s="46">
        <f t="shared" si="11"/>
        <v>0</v>
      </c>
    </row>
    <row r="496" customHeight="1" spans="1:6">
      <c r="A496" s="46"/>
      <c r="B496" s="46"/>
      <c r="C496" s="46"/>
      <c r="D496" s="46"/>
      <c r="E496" s="46"/>
      <c r="F496" s="46">
        <f t="shared" si="11"/>
        <v>0</v>
      </c>
    </row>
    <row r="497" customHeight="1" spans="1:6">
      <c r="A497" s="46"/>
      <c r="B497" s="46"/>
      <c r="C497" s="46"/>
      <c r="D497" s="46"/>
      <c r="E497" s="46"/>
      <c r="F497" s="46">
        <f t="shared" si="11"/>
        <v>0</v>
      </c>
    </row>
    <row r="498" customHeight="1" spans="1:6">
      <c r="A498" s="46"/>
      <c r="B498" s="46"/>
      <c r="C498" s="46"/>
      <c r="D498" s="46"/>
      <c r="E498" s="46"/>
      <c r="F498" s="46">
        <f t="shared" si="11"/>
        <v>0</v>
      </c>
    </row>
    <row r="499" customHeight="1" spans="1:6">
      <c r="A499" s="46"/>
      <c r="B499" s="46"/>
      <c r="C499" s="46"/>
      <c r="D499" s="46"/>
      <c r="E499" s="46"/>
      <c r="F499" s="46">
        <f t="shared" si="11"/>
        <v>0</v>
      </c>
    </row>
    <row r="500" customHeight="1" spans="1:6">
      <c r="A500" s="46"/>
      <c r="B500" s="46"/>
      <c r="C500" s="46"/>
      <c r="D500" s="46"/>
      <c r="E500" s="46"/>
      <c r="F500" s="46">
        <f t="shared" si="11"/>
        <v>0</v>
      </c>
    </row>
    <row r="501" customHeight="1" spans="1:6">
      <c r="A501" s="46"/>
      <c r="B501" s="46"/>
      <c r="C501" s="46"/>
      <c r="D501" s="46"/>
      <c r="E501" s="46"/>
      <c r="F501" s="46">
        <f t="shared" si="11"/>
        <v>0</v>
      </c>
    </row>
    <row r="502" customHeight="1" spans="1:6">
      <c r="A502" s="46"/>
      <c r="B502" s="46"/>
      <c r="C502" s="46"/>
      <c r="D502" s="46"/>
      <c r="E502" s="46"/>
      <c r="F502" s="46">
        <f t="shared" si="11"/>
        <v>0</v>
      </c>
    </row>
    <row r="503" customHeight="1" spans="1:6">
      <c r="A503" s="46"/>
      <c r="B503" s="46"/>
      <c r="C503" s="46"/>
      <c r="D503" s="46"/>
      <c r="E503" s="46"/>
      <c r="F503" s="46">
        <f t="shared" si="11"/>
        <v>0</v>
      </c>
    </row>
    <row r="504" customHeight="1" spans="1:6">
      <c r="A504" s="46"/>
      <c r="B504" s="46"/>
      <c r="C504" s="46"/>
      <c r="D504" s="46"/>
      <c r="E504" s="46"/>
      <c r="F504" s="46">
        <f t="shared" si="11"/>
        <v>0</v>
      </c>
    </row>
    <row r="505" customHeight="1" spans="1:6">
      <c r="A505" s="46"/>
      <c r="B505" s="46"/>
      <c r="C505" s="46"/>
      <c r="D505" s="46"/>
      <c r="E505" s="46"/>
      <c r="F505" s="46">
        <f t="shared" si="11"/>
        <v>0</v>
      </c>
    </row>
    <row r="506" customHeight="1" spans="1:6">
      <c r="A506" s="46"/>
      <c r="B506" s="46"/>
      <c r="C506" s="46"/>
      <c r="D506" s="46"/>
      <c r="E506" s="46"/>
      <c r="F506" s="46">
        <f t="shared" si="11"/>
        <v>0</v>
      </c>
    </row>
    <row r="507" customHeight="1" spans="1:6">
      <c r="A507" s="46"/>
      <c r="B507" s="46"/>
      <c r="C507" s="46"/>
      <c r="D507" s="46"/>
      <c r="E507" s="46"/>
      <c r="F507" s="46">
        <f t="shared" si="11"/>
        <v>0</v>
      </c>
    </row>
    <row r="508" customHeight="1" spans="1:6">
      <c r="A508" s="46"/>
      <c r="B508" s="46"/>
      <c r="C508" s="46"/>
      <c r="D508" s="46"/>
      <c r="E508" s="46"/>
      <c r="F508" s="46">
        <f t="shared" si="11"/>
        <v>0</v>
      </c>
    </row>
    <row r="509" customHeight="1" spans="1:6">
      <c r="A509" s="46"/>
      <c r="B509" s="46"/>
      <c r="C509" s="46"/>
      <c r="D509" s="46"/>
      <c r="E509" s="46"/>
      <c r="F509" s="46">
        <f t="shared" si="11"/>
        <v>0</v>
      </c>
    </row>
    <row r="510" customHeight="1" spans="1:6">
      <c r="A510" s="46"/>
      <c r="B510" s="46"/>
      <c r="C510" s="46"/>
      <c r="D510" s="46"/>
      <c r="E510" s="46"/>
      <c r="F510" s="46">
        <f t="shared" si="11"/>
        <v>0</v>
      </c>
    </row>
    <row r="511" customHeight="1" spans="1:6">
      <c r="A511" s="46"/>
      <c r="B511" s="46"/>
      <c r="C511" s="46"/>
      <c r="D511" s="46"/>
      <c r="E511" s="46"/>
      <c r="F511" s="46">
        <f t="shared" si="11"/>
        <v>0</v>
      </c>
    </row>
    <row r="512" customHeight="1" spans="1:6">
      <c r="A512" s="46"/>
      <c r="B512" s="46"/>
      <c r="C512" s="46"/>
      <c r="D512" s="46"/>
      <c r="E512" s="46"/>
      <c r="F512" s="46">
        <f t="shared" si="11"/>
        <v>0</v>
      </c>
    </row>
    <row r="513" customHeight="1" spans="1:6">
      <c r="A513" s="46"/>
      <c r="B513" s="46"/>
      <c r="C513" s="46"/>
      <c r="D513" s="46"/>
      <c r="E513" s="46"/>
      <c r="F513" s="46">
        <f t="shared" si="11"/>
        <v>0</v>
      </c>
    </row>
    <row r="514" customHeight="1" spans="1:6">
      <c r="A514" s="46"/>
      <c r="B514" s="46"/>
      <c r="C514" s="46"/>
      <c r="D514" s="46"/>
      <c r="E514" s="46"/>
      <c r="F514" s="46">
        <f t="shared" si="11"/>
        <v>0</v>
      </c>
    </row>
    <row r="515" customHeight="1" spans="1:6">
      <c r="A515" s="46"/>
      <c r="B515" s="46"/>
      <c r="C515" s="46"/>
      <c r="D515" s="46"/>
      <c r="E515" s="46"/>
      <c r="F515" s="46">
        <f t="shared" si="11"/>
        <v>0</v>
      </c>
    </row>
    <row r="516" customHeight="1" spans="1:6">
      <c r="A516" s="46"/>
      <c r="B516" s="46"/>
      <c r="C516" s="46"/>
      <c r="D516" s="46"/>
      <c r="E516" s="46"/>
      <c r="F516" s="46">
        <f t="shared" ref="F516:F579" si="12">D516*E516/1000</f>
        <v>0</v>
      </c>
    </row>
    <row r="517" customHeight="1" spans="1:6">
      <c r="A517" s="46"/>
      <c r="B517" s="46"/>
      <c r="C517" s="46"/>
      <c r="D517" s="46"/>
      <c r="E517" s="46"/>
      <c r="F517" s="46">
        <f t="shared" si="12"/>
        <v>0</v>
      </c>
    </row>
    <row r="518" customHeight="1" spans="1:6">
      <c r="A518" s="46"/>
      <c r="B518" s="46"/>
      <c r="C518" s="46"/>
      <c r="D518" s="46"/>
      <c r="E518" s="46"/>
      <c r="F518" s="46">
        <f t="shared" si="12"/>
        <v>0</v>
      </c>
    </row>
    <row r="519" customHeight="1" spans="1:6">
      <c r="A519" s="46"/>
      <c r="B519" s="46"/>
      <c r="C519" s="46"/>
      <c r="D519" s="46"/>
      <c r="E519" s="46"/>
      <c r="F519" s="46">
        <f t="shared" si="12"/>
        <v>0</v>
      </c>
    </row>
    <row r="520" customHeight="1" spans="1:6">
      <c r="A520" s="46"/>
      <c r="B520" s="46"/>
      <c r="C520" s="46"/>
      <c r="D520" s="46"/>
      <c r="E520" s="46"/>
      <c r="F520" s="46">
        <f t="shared" si="12"/>
        <v>0</v>
      </c>
    </row>
    <row r="521" customHeight="1" spans="1:6">
      <c r="A521" s="46"/>
      <c r="B521" s="46"/>
      <c r="C521" s="46"/>
      <c r="D521" s="46"/>
      <c r="E521" s="46"/>
      <c r="F521" s="46">
        <f t="shared" si="12"/>
        <v>0</v>
      </c>
    </row>
    <row r="522" customHeight="1" spans="1:6">
      <c r="A522" s="46"/>
      <c r="B522" s="46"/>
      <c r="C522" s="46"/>
      <c r="D522" s="46"/>
      <c r="E522" s="46"/>
      <c r="F522" s="46">
        <f t="shared" si="12"/>
        <v>0</v>
      </c>
    </row>
    <row r="523" customHeight="1" spans="1:6">
      <c r="A523" s="46"/>
      <c r="B523" s="46"/>
      <c r="C523" s="46"/>
      <c r="D523" s="46"/>
      <c r="E523" s="46"/>
      <c r="F523" s="46">
        <f t="shared" si="12"/>
        <v>0</v>
      </c>
    </row>
    <row r="524" customHeight="1" spans="1:6">
      <c r="A524" s="46"/>
      <c r="B524" s="46"/>
      <c r="C524" s="46"/>
      <c r="D524" s="46"/>
      <c r="E524" s="46"/>
      <c r="F524" s="46">
        <f t="shared" si="12"/>
        <v>0</v>
      </c>
    </row>
    <row r="525" customHeight="1" spans="1:6">
      <c r="A525" s="46"/>
      <c r="B525" s="46"/>
      <c r="C525" s="46"/>
      <c r="D525" s="46"/>
      <c r="E525" s="46"/>
      <c r="F525" s="46">
        <f t="shared" si="12"/>
        <v>0</v>
      </c>
    </row>
    <row r="526" customHeight="1" spans="1:6">
      <c r="A526" s="46"/>
      <c r="B526" s="46"/>
      <c r="C526" s="46"/>
      <c r="D526" s="46"/>
      <c r="E526" s="46"/>
      <c r="F526" s="46">
        <f t="shared" si="12"/>
        <v>0</v>
      </c>
    </row>
    <row r="527" customHeight="1" spans="1:6">
      <c r="A527" s="46"/>
      <c r="B527" s="46"/>
      <c r="C527" s="46"/>
      <c r="D527" s="46"/>
      <c r="E527" s="46"/>
      <c r="F527" s="46">
        <f t="shared" si="12"/>
        <v>0</v>
      </c>
    </row>
    <row r="528" customHeight="1" spans="1:6">
      <c r="A528" s="46"/>
      <c r="B528" s="46"/>
      <c r="C528" s="46"/>
      <c r="D528" s="46"/>
      <c r="E528" s="46"/>
      <c r="F528" s="46">
        <f t="shared" si="12"/>
        <v>0</v>
      </c>
    </row>
    <row r="529" customHeight="1" spans="1:6">
      <c r="A529" s="46"/>
      <c r="B529" s="46"/>
      <c r="C529" s="46"/>
      <c r="D529" s="46"/>
      <c r="E529" s="46"/>
      <c r="F529" s="46">
        <f t="shared" si="12"/>
        <v>0</v>
      </c>
    </row>
    <row r="530" customHeight="1" spans="1:6">
      <c r="A530" s="46"/>
      <c r="B530" s="46"/>
      <c r="C530" s="46"/>
      <c r="D530" s="46"/>
      <c r="E530" s="46"/>
      <c r="F530" s="46">
        <f t="shared" si="12"/>
        <v>0</v>
      </c>
    </row>
    <row r="531" customHeight="1" spans="1:6">
      <c r="A531" s="46"/>
      <c r="B531" s="46"/>
      <c r="C531" s="46"/>
      <c r="D531" s="46"/>
      <c r="E531" s="46"/>
      <c r="F531" s="46">
        <f t="shared" si="12"/>
        <v>0</v>
      </c>
    </row>
    <row r="532" customHeight="1" spans="1:6">
      <c r="A532" s="46"/>
      <c r="B532" s="46"/>
      <c r="C532" s="46"/>
      <c r="D532" s="46"/>
      <c r="E532" s="46"/>
      <c r="F532" s="46">
        <f t="shared" si="12"/>
        <v>0</v>
      </c>
    </row>
    <row r="533" customHeight="1" spans="1:6">
      <c r="A533" s="46"/>
      <c r="B533" s="46"/>
      <c r="C533" s="46"/>
      <c r="D533" s="46"/>
      <c r="E533" s="46"/>
      <c r="F533" s="46">
        <f t="shared" si="12"/>
        <v>0</v>
      </c>
    </row>
    <row r="534" customHeight="1" spans="1:6">
      <c r="A534" s="46"/>
      <c r="B534" s="46"/>
      <c r="C534" s="46"/>
      <c r="D534" s="46"/>
      <c r="E534" s="46"/>
      <c r="F534" s="46">
        <f t="shared" si="12"/>
        <v>0</v>
      </c>
    </row>
    <row r="535" customHeight="1" spans="1:6">
      <c r="A535" s="46"/>
      <c r="B535" s="46"/>
      <c r="C535" s="46"/>
      <c r="D535" s="46"/>
      <c r="E535" s="46"/>
      <c r="F535" s="46">
        <f t="shared" si="12"/>
        <v>0</v>
      </c>
    </row>
    <row r="536" customHeight="1" spans="1:6">
      <c r="A536" s="46"/>
      <c r="B536" s="46"/>
      <c r="C536" s="46"/>
      <c r="D536" s="46"/>
      <c r="E536" s="46"/>
      <c r="F536" s="46">
        <f t="shared" si="12"/>
        <v>0</v>
      </c>
    </row>
    <row r="537" customHeight="1" spans="1:6">
      <c r="A537" s="46"/>
      <c r="B537" s="46"/>
      <c r="C537" s="46"/>
      <c r="D537" s="46"/>
      <c r="E537" s="46"/>
      <c r="F537" s="46">
        <f t="shared" si="12"/>
        <v>0</v>
      </c>
    </row>
    <row r="538" customHeight="1" spans="1:6">
      <c r="A538" s="46"/>
      <c r="B538" s="46"/>
      <c r="C538" s="46"/>
      <c r="D538" s="46"/>
      <c r="E538" s="46"/>
      <c r="F538" s="46">
        <f t="shared" si="12"/>
        <v>0</v>
      </c>
    </row>
    <row r="539" customHeight="1" spans="1:6">
      <c r="A539" s="46"/>
      <c r="B539" s="46"/>
      <c r="C539" s="46"/>
      <c r="D539" s="46"/>
      <c r="E539" s="46"/>
      <c r="F539" s="46">
        <f t="shared" si="12"/>
        <v>0</v>
      </c>
    </row>
    <row r="540" customHeight="1" spans="1:6">
      <c r="A540" s="46"/>
      <c r="B540" s="46"/>
      <c r="C540" s="46"/>
      <c r="D540" s="46"/>
      <c r="E540" s="46"/>
      <c r="F540" s="46">
        <f t="shared" si="12"/>
        <v>0</v>
      </c>
    </row>
    <row r="541" customHeight="1" spans="1:6">
      <c r="A541" s="46"/>
      <c r="B541" s="46"/>
      <c r="C541" s="46"/>
      <c r="D541" s="46"/>
      <c r="E541" s="46"/>
      <c r="F541" s="46">
        <f t="shared" si="12"/>
        <v>0</v>
      </c>
    </row>
    <row r="542" customHeight="1" spans="1:6">
      <c r="A542" s="46"/>
      <c r="B542" s="46"/>
      <c r="C542" s="46"/>
      <c r="D542" s="46"/>
      <c r="E542" s="46"/>
      <c r="F542" s="46">
        <f t="shared" si="12"/>
        <v>0</v>
      </c>
    </row>
    <row r="543" customHeight="1" spans="1:6">
      <c r="A543" s="46"/>
      <c r="B543" s="46"/>
      <c r="C543" s="46"/>
      <c r="D543" s="46"/>
      <c r="E543" s="46"/>
      <c r="F543" s="46">
        <f t="shared" si="12"/>
        <v>0</v>
      </c>
    </row>
    <row r="544" customHeight="1" spans="1:6">
      <c r="A544" s="46"/>
      <c r="B544" s="46"/>
      <c r="C544" s="46"/>
      <c r="D544" s="46"/>
      <c r="E544" s="46"/>
      <c r="F544" s="46">
        <f t="shared" si="12"/>
        <v>0</v>
      </c>
    </row>
    <row r="545" customHeight="1" spans="1:6">
      <c r="A545" s="46"/>
      <c r="B545" s="46"/>
      <c r="C545" s="46"/>
      <c r="D545" s="46"/>
      <c r="E545" s="46"/>
      <c r="F545" s="46">
        <f t="shared" si="12"/>
        <v>0</v>
      </c>
    </row>
    <row r="546" customHeight="1" spans="1:6">
      <c r="A546" s="46"/>
      <c r="B546" s="46"/>
      <c r="C546" s="46"/>
      <c r="D546" s="46"/>
      <c r="E546" s="46"/>
      <c r="F546" s="46">
        <f t="shared" si="12"/>
        <v>0</v>
      </c>
    </row>
    <row r="547" customHeight="1" spans="1:6">
      <c r="A547" s="46"/>
      <c r="B547" s="46"/>
      <c r="C547" s="46"/>
      <c r="D547" s="46"/>
      <c r="E547" s="46"/>
      <c r="F547" s="46">
        <f t="shared" si="12"/>
        <v>0</v>
      </c>
    </row>
    <row r="548" customHeight="1" spans="1:6">
      <c r="A548" s="46"/>
      <c r="B548" s="46"/>
      <c r="C548" s="46"/>
      <c r="D548" s="46"/>
      <c r="E548" s="46"/>
      <c r="F548" s="46">
        <f t="shared" si="12"/>
        <v>0</v>
      </c>
    </row>
    <row r="549" customHeight="1" spans="1:6">
      <c r="A549" s="46"/>
      <c r="B549" s="46"/>
      <c r="C549" s="46"/>
      <c r="D549" s="46"/>
      <c r="E549" s="46"/>
      <c r="F549" s="46">
        <f t="shared" si="12"/>
        <v>0</v>
      </c>
    </row>
    <row r="550" customHeight="1" spans="1:6">
      <c r="A550" s="46"/>
      <c r="B550" s="46"/>
      <c r="C550" s="46"/>
      <c r="D550" s="46"/>
      <c r="E550" s="46"/>
      <c r="F550" s="46">
        <f t="shared" si="12"/>
        <v>0</v>
      </c>
    </row>
    <row r="551" customHeight="1" spans="1:6">
      <c r="A551" s="46"/>
      <c r="B551" s="46"/>
      <c r="C551" s="46"/>
      <c r="D551" s="46"/>
      <c r="E551" s="46"/>
      <c r="F551" s="46">
        <f t="shared" si="12"/>
        <v>0</v>
      </c>
    </row>
    <row r="552" customHeight="1" spans="1:6">
      <c r="A552" s="46"/>
      <c r="B552" s="46"/>
      <c r="C552" s="46"/>
      <c r="D552" s="46"/>
      <c r="E552" s="46"/>
      <c r="F552" s="46">
        <f t="shared" si="12"/>
        <v>0</v>
      </c>
    </row>
    <row r="553" customHeight="1" spans="1:6">
      <c r="A553" s="46"/>
      <c r="B553" s="46"/>
      <c r="C553" s="46"/>
      <c r="D553" s="46"/>
      <c r="E553" s="46"/>
      <c r="F553" s="46">
        <f t="shared" si="12"/>
        <v>0</v>
      </c>
    </row>
    <row r="554" customHeight="1" spans="1:6">
      <c r="A554" s="46"/>
      <c r="B554" s="46"/>
      <c r="C554" s="46"/>
      <c r="D554" s="46"/>
      <c r="E554" s="46"/>
      <c r="F554" s="46">
        <f t="shared" si="12"/>
        <v>0</v>
      </c>
    </row>
    <row r="555" customHeight="1" spans="1:6">
      <c r="A555" s="46"/>
      <c r="B555" s="46"/>
      <c r="C555" s="46"/>
      <c r="D555" s="46"/>
      <c r="E555" s="46"/>
      <c r="F555" s="46">
        <f t="shared" si="12"/>
        <v>0</v>
      </c>
    </row>
    <row r="556" customHeight="1" spans="1:6">
      <c r="A556" s="46"/>
      <c r="B556" s="46"/>
      <c r="C556" s="46"/>
      <c r="D556" s="46"/>
      <c r="E556" s="46"/>
      <c r="F556" s="46">
        <f t="shared" si="12"/>
        <v>0</v>
      </c>
    </row>
    <row r="557" customHeight="1" spans="1:6">
      <c r="A557" s="46"/>
      <c r="B557" s="46"/>
      <c r="C557" s="46"/>
      <c r="D557" s="46"/>
      <c r="E557" s="46"/>
      <c r="F557" s="46">
        <f t="shared" si="12"/>
        <v>0</v>
      </c>
    </row>
    <row r="558" customHeight="1" spans="1:6">
      <c r="A558" s="46"/>
      <c r="B558" s="46"/>
      <c r="C558" s="46"/>
      <c r="D558" s="46"/>
      <c r="E558" s="46"/>
      <c r="F558" s="46">
        <f t="shared" si="12"/>
        <v>0</v>
      </c>
    </row>
    <row r="559" customHeight="1" spans="1:6">
      <c r="A559" s="46"/>
      <c r="B559" s="46"/>
      <c r="C559" s="46"/>
      <c r="D559" s="46"/>
      <c r="E559" s="46"/>
      <c r="F559" s="46">
        <f t="shared" si="12"/>
        <v>0</v>
      </c>
    </row>
    <row r="560" customHeight="1" spans="1:6">
      <c r="A560" s="46"/>
      <c r="B560" s="46"/>
      <c r="C560" s="46"/>
      <c r="D560" s="46"/>
      <c r="E560" s="46"/>
      <c r="F560" s="46">
        <f t="shared" si="12"/>
        <v>0</v>
      </c>
    </row>
    <row r="561" customHeight="1" spans="1:6">
      <c r="A561" s="46"/>
      <c r="B561" s="46"/>
      <c r="C561" s="46"/>
      <c r="D561" s="46"/>
      <c r="E561" s="46"/>
      <c r="F561" s="46">
        <f t="shared" si="12"/>
        <v>0</v>
      </c>
    </row>
    <row r="562" customHeight="1" spans="1:6">
      <c r="A562" s="46"/>
      <c r="B562" s="46"/>
      <c r="C562" s="46"/>
      <c r="D562" s="46"/>
      <c r="E562" s="46"/>
      <c r="F562" s="46">
        <f t="shared" si="12"/>
        <v>0</v>
      </c>
    </row>
    <row r="563" customHeight="1" spans="1:6">
      <c r="A563" s="46"/>
      <c r="B563" s="46"/>
      <c r="C563" s="46"/>
      <c r="D563" s="46"/>
      <c r="E563" s="46"/>
      <c r="F563" s="46">
        <f t="shared" si="12"/>
        <v>0</v>
      </c>
    </row>
    <row r="564" customHeight="1" spans="1:6">
      <c r="A564" s="46"/>
      <c r="B564" s="46"/>
      <c r="C564" s="46"/>
      <c r="D564" s="46"/>
      <c r="E564" s="46"/>
      <c r="F564" s="46">
        <f t="shared" si="12"/>
        <v>0</v>
      </c>
    </row>
    <row r="565" customHeight="1" spans="1:6">
      <c r="A565" s="46"/>
      <c r="B565" s="46"/>
      <c r="C565" s="46"/>
      <c r="D565" s="46"/>
      <c r="E565" s="46"/>
      <c r="F565" s="46">
        <f t="shared" si="12"/>
        <v>0</v>
      </c>
    </row>
    <row r="566" customHeight="1" spans="1:6">
      <c r="A566" s="46"/>
      <c r="B566" s="46"/>
      <c r="C566" s="46"/>
      <c r="D566" s="46"/>
      <c r="E566" s="46"/>
      <c r="F566" s="46">
        <f t="shared" si="12"/>
        <v>0</v>
      </c>
    </row>
    <row r="567" customHeight="1" spans="1:6">
      <c r="A567" s="46"/>
      <c r="B567" s="46"/>
      <c r="C567" s="46"/>
      <c r="D567" s="46"/>
      <c r="E567" s="46"/>
      <c r="F567" s="46">
        <f t="shared" si="12"/>
        <v>0</v>
      </c>
    </row>
    <row r="568" customHeight="1" spans="1:6">
      <c r="A568" s="46"/>
      <c r="B568" s="46"/>
      <c r="C568" s="46"/>
      <c r="D568" s="46"/>
      <c r="E568" s="46"/>
      <c r="F568" s="46">
        <f t="shared" si="12"/>
        <v>0</v>
      </c>
    </row>
    <row r="569" customHeight="1" spans="1:6">
      <c r="A569" s="46"/>
      <c r="B569" s="46"/>
      <c r="C569" s="46"/>
      <c r="D569" s="46"/>
      <c r="E569" s="46"/>
      <c r="F569" s="46">
        <f t="shared" si="12"/>
        <v>0</v>
      </c>
    </row>
    <row r="570" customHeight="1" spans="1:6">
      <c r="A570" s="46"/>
      <c r="B570" s="46"/>
      <c r="C570" s="46"/>
      <c r="D570" s="46"/>
      <c r="E570" s="46"/>
      <c r="F570" s="46">
        <f t="shared" si="12"/>
        <v>0</v>
      </c>
    </row>
    <row r="571" customHeight="1" spans="1:6">
      <c r="A571" s="46"/>
      <c r="B571" s="46"/>
      <c r="C571" s="46"/>
      <c r="D571" s="46"/>
      <c r="E571" s="46"/>
      <c r="F571" s="46">
        <f t="shared" si="12"/>
        <v>0</v>
      </c>
    </row>
    <row r="572" customHeight="1" spans="1:6">
      <c r="A572" s="46"/>
      <c r="B572" s="46"/>
      <c r="C572" s="46"/>
      <c r="D572" s="46"/>
      <c r="E572" s="46"/>
      <c r="F572" s="46">
        <f t="shared" si="12"/>
        <v>0</v>
      </c>
    </row>
    <row r="573" customHeight="1" spans="1:6">
      <c r="A573" s="46"/>
      <c r="B573" s="46"/>
      <c r="C573" s="46"/>
      <c r="D573" s="46"/>
      <c r="E573" s="46"/>
      <c r="F573" s="46">
        <f t="shared" si="12"/>
        <v>0</v>
      </c>
    </row>
    <row r="574" customHeight="1" spans="1:6">
      <c r="A574" s="46"/>
      <c r="B574" s="46"/>
      <c r="C574" s="46"/>
      <c r="D574" s="46"/>
      <c r="E574" s="46"/>
      <c r="F574" s="46">
        <f t="shared" si="12"/>
        <v>0</v>
      </c>
    </row>
    <row r="575" customHeight="1" spans="1:6">
      <c r="A575" s="46"/>
      <c r="B575" s="46"/>
      <c r="C575" s="46"/>
      <c r="D575" s="46"/>
      <c r="E575" s="46"/>
      <c r="F575" s="46">
        <f t="shared" si="12"/>
        <v>0</v>
      </c>
    </row>
    <row r="576" customHeight="1" spans="1:6">
      <c r="A576" s="46"/>
      <c r="B576" s="46"/>
      <c r="C576" s="46"/>
      <c r="D576" s="46"/>
      <c r="E576" s="46"/>
      <c r="F576" s="46">
        <f t="shared" si="12"/>
        <v>0</v>
      </c>
    </row>
    <row r="577" customHeight="1" spans="1:6">
      <c r="A577" s="46"/>
      <c r="B577" s="46"/>
      <c r="C577" s="46"/>
      <c r="D577" s="46"/>
      <c r="E577" s="46"/>
      <c r="F577" s="46">
        <f t="shared" si="12"/>
        <v>0</v>
      </c>
    </row>
    <row r="578" customHeight="1" spans="1:6">
      <c r="A578" s="46"/>
      <c r="B578" s="46"/>
      <c r="C578" s="46"/>
      <c r="D578" s="46"/>
      <c r="E578" s="46"/>
      <c r="F578" s="46">
        <f t="shared" si="12"/>
        <v>0</v>
      </c>
    </row>
    <row r="579" customHeight="1" spans="1:6">
      <c r="A579" s="46"/>
      <c r="B579" s="46"/>
      <c r="C579" s="46"/>
      <c r="D579" s="46"/>
      <c r="E579" s="46"/>
      <c r="F579" s="46">
        <f t="shared" si="12"/>
        <v>0</v>
      </c>
    </row>
    <row r="580" customHeight="1" spans="1:6">
      <c r="A580" s="46"/>
      <c r="B580" s="46"/>
      <c r="C580" s="46"/>
      <c r="D580" s="46"/>
      <c r="E580" s="46"/>
      <c r="F580" s="46">
        <f t="shared" ref="F580:F643" si="13">D580*E580/1000</f>
        <v>0</v>
      </c>
    </row>
    <row r="581" customHeight="1" spans="1:6">
      <c r="A581" s="46"/>
      <c r="B581" s="46"/>
      <c r="C581" s="46"/>
      <c r="D581" s="46"/>
      <c r="E581" s="46"/>
      <c r="F581" s="46">
        <f t="shared" si="13"/>
        <v>0</v>
      </c>
    </row>
    <row r="582" customHeight="1" spans="1:6">
      <c r="A582" s="46"/>
      <c r="B582" s="46"/>
      <c r="C582" s="46"/>
      <c r="D582" s="46"/>
      <c r="E582" s="46"/>
      <c r="F582" s="46">
        <f t="shared" si="13"/>
        <v>0</v>
      </c>
    </row>
    <row r="583" customHeight="1" spans="1:6">
      <c r="A583" s="46"/>
      <c r="B583" s="46"/>
      <c r="C583" s="46"/>
      <c r="D583" s="46"/>
      <c r="E583" s="46"/>
      <c r="F583" s="46">
        <f t="shared" si="13"/>
        <v>0</v>
      </c>
    </row>
    <row r="584" customHeight="1" spans="1:6">
      <c r="A584" s="46"/>
      <c r="B584" s="46"/>
      <c r="C584" s="46"/>
      <c r="D584" s="46"/>
      <c r="E584" s="46"/>
      <c r="F584" s="46">
        <f t="shared" si="13"/>
        <v>0</v>
      </c>
    </row>
    <row r="585" customHeight="1" spans="1:6">
      <c r="A585" s="46"/>
      <c r="B585" s="46"/>
      <c r="C585" s="46"/>
      <c r="D585" s="46"/>
      <c r="E585" s="46"/>
      <c r="F585" s="46">
        <f t="shared" si="13"/>
        <v>0</v>
      </c>
    </row>
    <row r="586" customHeight="1" spans="1:6">
      <c r="A586" s="46"/>
      <c r="B586" s="46"/>
      <c r="C586" s="46"/>
      <c r="D586" s="46"/>
      <c r="E586" s="46"/>
      <c r="F586" s="46">
        <f t="shared" si="13"/>
        <v>0</v>
      </c>
    </row>
    <row r="587" customHeight="1" spans="1:6">
      <c r="A587" s="46"/>
      <c r="B587" s="46"/>
      <c r="C587" s="46"/>
      <c r="D587" s="46"/>
      <c r="E587" s="46"/>
      <c r="F587" s="46">
        <f t="shared" si="13"/>
        <v>0</v>
      </c>
    </row>
    <row r="588" customHeight="1" spans="1:6">
      <c r="A588" s="46"/>
      <c r="B588" s="46"/>
      <c r="C588" s="46"/>
      <c r="D588" s="46"/>
      <c r="E588" s="46"/>
      <c r="F588" s="46">
        <f t="shared" si="13"/>
        <v>0</v>
      </c>
    </row>
    <row r="589" customHeight="1" spans="1:6">
      <c r="A589" s="46"/>
      <c r="B589" s="46"/>
      <c r="C589" s="46"/>
      <c r="D589" s="46"/>
      <c r="E589" s="46"/>
      <c r="F589" s="46">
        <f t="shared" si="13"/>
        <v>0</v>
      </c>
    </row>
    <row r="590" customHeight="1" spans="1:6">
      <c r="A590" s="46"/>
      <c r="B590" s="46"/>
      <c r="C590" s="46"/>
      <c r="D590" s="46"/>
      <c r="E590" s="46"/>
      <c r="F590" s="46">
        <f t="shared" si="13"/>
        <v>0</v>
      </c>
    </row>
    <row r="591" customHeight="1" spans="1:6">
      <c r="A591" s="46"/>
      <c r="B591" s="46"/>
      <c r="C591" s="46"/>
      <c r="D591" s="46"/>
      <c r="E591" s="46"/>
      <c r="F591" s="46">
        <f t="shared" si="13"/>
        <v>0</v>
      </c>
    </row>
    <row r="592" customHeight="1" spans="1:6">
      <c r="A592" s="46"/>
      <c r="B592" s="46"/>
      <c r="C592" s="46"/>
      <c r="D592" s="46"/>
      <c r="E592" s="46"/>
      <c r="F592" s="46">
        <f t="shared" si="13"/>
        <v>0</v>
      </c>
    </row>
    <row r="593" customHeight="1" spans="1:6">
      <c r="A593" s="46"/>
      <c r="B593" s="46"/>
      <c r="C593" s="46"/>
      <c r="D593" s="46"/>
      <c r="E593" s="46"/>
      <c r="F593" s="46">
        <f t="shared" si="13"/>
        <v>0</v>
      </c>
    </row>
    <row r="594" customHeight="1" spans="1:6">
      <c r="A594" s="46"/>
      <c r="B594" s="46"/>
      <c r="C594" s="46"/>
      <c r="D594" s="46"/>
      <c r="E594" s="46"/>
      <c r="F594" s="46">
        <f t="shared" si="13"/>
        <v>0</v>
      </c>
    </row>
    <row r="595" customHeight="1" spans="1:6">
      <c r="A595" s="46"/>
      <c r="B595" s="46"/>
      <c r="C595" s="46"/>
      <c r="D595" s="46"/>
      <c r="E595" s="46"/>
      <c r="F595" s="46">
        <f t="shared" si="13"/>
        <v>0</v>
      </c>
    </row>
    <row r="596" customHeight="1" spans="1:6">
      <c r="A596" s="46"/>
      <c r="B596" s="46"/>
      <c r="C596" s="46"/>
      <c r="D596" s="46"/>
      <c r="E596" s="46"/>
      <c r="F596" s="46">
        <f t="shared" si="13"/>
        <v>0</v>
      </c>
    </row>
    <row r="597" customHeight="1" spans="1:6">
      <c r="A597" s="46"/>
      <c r="B597" s="46"/>
      <c r="C597" s="46"/>
      <c r="D597" s="46"/>
      <c r="E597" s="46"/>
      <c r="F597" s="46">
        <f t="shared" si="13"/>
        <v>0</v>
      </c>
    </row>
    <row r="598" customHeight="1" spans="1:6">
      <c r="A598" s="46"/>
      <c r="B598" s="46"/>
      <c r="C598" s="46"/>
      <c r="D598" s="46"/>
      <c r="E598" s="46"/>
      <c r="F598" s="46">
        <f t="shared" si="13"/>
        <v>0</v>
      </c>
    </row>
    <row r="599" customHeight="1" spans="1:6">
      <c r="A599" s="46"/>
      <c r="B599" s="46"/>
      <c r="C599" s="46"/>
      <c r="D599" s="46"/>
      <c r="E599" s="46"/>
      <c r="F599" s="46">
        <f t="shared" si="13"/>
        <v>0</v>
      </c>
    </row>
    <row r="600" customHeight="1" spans="1:6">
      <c r="A600" s="46"/>
      <c r="B600" s="46"/>
      <c r="C600" s="46"/>
      <c r="D600" s="46"/>
      <c r="E600" s="46"/>
      <c r="F600" s="46">
        <f t="shared" si="13"/>
        <v>0</v>
      </c>
    </row>
    <row r="601" customHeight="1" spans="1:6">
      <c r="A601" s="46"/>
      <c r="B601" s="46"/>
      <c r="C601" s="46"/>
      <c r="D601" s="46"/>
      <c r="E601" s="46"/>
      <c r="F601" s="46">
        <f t="shared" si="13"/>
        <v>0</v>
      </c>
    </row>
    <row r="602" customHeight="1" spans="1:6">
      <c r="A602" s="46"/>
      <c r="B602" s="46"/>
      <c r="C602" s="46"/>
      <c r="D602" s="46"/>
      <c r="E602" s="46"/>
      <c r="F602" s="46">
        <f t="shared" si="13"/>
        <v>0</v>
      </c>
    </row>
    <row r="603" customHeight="1" spans="1:6">
      <c r="A603" s="46"/>
      <c r="B603" s="46"/>
      <c r="C603" s="46"/>
      <c r="D603" s="46"/>
      <c r="E603" s="46"/>
      <c r="F603" s="46">
        <f t="shared" si="13"/>
        <v>0</v>
      </c>
    </row>
    <row r="604" customHeight="1" spans="1:6">
      <c r="A604" s="46"/>
      <c r="B604" s="46"/>
      <c r="C604" s="46"/>
      <c r="D604" s="46"/>
      <c r="E604" s="46"/>
      <c r="F604" s="46">
        <f t="shared" si="13"/>
        <v>0</v>
      </c>
    </row>
    <row r="605" customHeight="1" spans="1:6">
      <c r="A605" s="46"/>
      <c r="B605" s="46"/>
      <c r="C605" s="46"/>
      <c r="D605" s="46"/>
      <c r="E605" s="46"/>
      <c r="F605" s="46">
        <f t="shared" si="13"/>
        <v>0</v>
      </c>
    </row>
    <row r="606" customHeight="1" spans="1:6">
      <c r="A606" s="46"/>
      <c r="B606" s="46"/>
      <c r="C606" s="46"/>
      <c r="D606" s="46"/>
      <c r="E606" s="46"/>
      <c r="F606" s="46">
        <f t="shared" si="13"/>
        <v>0</v>
      </c>
    </row>
    <row r="607" customHeight="1" spans="1:6">
      <c r="A607" s="46"/>
      <c r="B607" s="46"/>
      <c r="C607" s="46"/>
      <c r="D607" s="46"/>
      <c r="E607" s="46"/>
      <c r="F607" s="46">
        <f t="shared" si="13"/>
        <v>0</v>
      </c>
    </row>
    <row r="608" customHeight="1" spans="1:6">
      <c r="A608" s="46"/>
      <c r="B608" s="46"/>
      <c r="C608" s="46"/>
      <c r="D608" s="46"/>
      <c r="E608" s="46"/>
      <c r="F608" s="46">
        <f t="shared" si="13"/>
        <v>0</v>
      </c>
    </row>
    <row r="609" customHeight="1" spans="1:6">
      <c r="A609" s="46"/>
      <c r="B609" s="46"/>
      <c r="C609" s="46"/>
      <c r="D609" s="46"/>
      <c r="E609" s="46"/>
      <c r="F609" s="46">
        <f t="shared" si="13"/>
        <v>0</v>
      </c>
    </row>
    <row r="610" customHeight="1" spans="1:6">
      <c r="A610" s="46"/>
      <c r="B610" s="46"/>
      <c r="C610" s="46"/>
      <c r="D610" s="46"/>
      <c r="E610" s="46"/>
      <c r="F610" s="46">
        <f t="shared" si="13"/>
        <v>0</v>
      </c>
    </row>
    <row r="611" customHeight="1" spans="1:6">
      <c r="A611" s="46"/>
      <c r="B611" s="46"/>
      <c r="C611" s="46"/>
      <c r="D611" s="46"/>
      <c r="E611" s="46"/>
      <c r="F611" s="46">
        <f t="shared" si="13"/>
        <v>0</v>
      </c>
    </row>
    <row r="612" customHeight="1" spans="1:6">
      <c r="A612" s="46"/>
      <c r="B612" s="46"/>
      <c r="C612" s="46"/>
      <c r="D612" s="46"/>
      <c r="E612" s="46"/>
      <c r="F612" s="46">
        <f t="shared" si="13"/>
        <v>0</v>
      </c>
    </row>
    <row r="613" customHeight="1" spans="1:6">
      <c r="A613" s="46"/>
      <c r="B613" s="46"/>
      <c r="C613" s="46"/>
      <c r="D613" s="46"/>
      <c r="E613" s="46"/>
      <c r="F613" s="46">
        <f t="shared" si="13"/>
        <v>0</v>
      </c>
    </row>
    <row r="614" customHeight="1" spans="1:6">
      <c r="A614" s="46"/>
      <c r="B614" s="46"/>
      <c r="C614" s="46"/>
      <c r="D614" s="46"/>
      <c r="E614" s="46"/>
      <c r="F614" s="46">
        <f t="shared" si="13"/>
        <v>0</v>
      </c>
    </row>
    <row r="615" customHeight="1" spans="1:6">
      <c r="A615" s="46"/>
      <c r="B615" s="46"/>
      <c r="C615" s="46"/>
      <c r="D615" s="46"/>
      <c r="E615" s="46"/>
      <c r="F615" s="46">
        <f t="shared" si="13"/>
        <v>0</v>
      </c>
    </row>
    <row r="616" customHeight="1" spans="1:6">
      <c r="A616" s="46"/>
      <c r="B616" s="46"/>
      <c r="C616" s="46"/>
      <c r="D616" s="46"/>
      <c r="E616" s="46"/>
      <c r="F616" s="46">
        <f t="shared" si="13"/>
        <v>0</v>
      </c>
    </row>
    <row r="617" customHeight="1" spans="1:6">
      <c r="A617" s="46"/>
      <c r="B617" s="46"/>
      <c r="C617" s="46"/>
      <c r="D617" s="46"/>
      <c r="E617" s="46"/>
      <c r="F617" s="46">
        <f t="shared" si="13"/>
        <v>0</v>
      </c>
    </row>
    <row r="618" customHeight="1" spans="1:6">
      <c r="A618" s="46"/>
      <c r="B618" s="46"/>
      <c r="C618" s="46"/>
      <c r="D618" s="46"/>
      <c r="E618" s="46"/>
      <c r="F618" s="46">
        <f t="shared" si="13"/>
        <v>0</v>
      </c>
    </row>
    <row r="619" customHeight="1" spans="1:6">
      <c r="A619" s="46"/>
      <c r="B619" s="46"/>
      <c r="C619" s="46"/>
      <c r="D619" s="46"/>
      <c r="E619" s="46"/>
      <c r="F619" s="46">
        <f t="shared" si="13"/>
        <v>0</v>
      </c>
    </row>
    <row r="620" customHeight="1" spans="1:6">
      <c r="A620" s="46"/>
      <c r="B620" s="46"/>
      <c r="C620" s="46"/>
      <c r="D620" s="46"/>
      <c r="E620" s="46"/>
      <c r="F620" s="46">
        <f t="shared" si="13"/>
        <v>0</v>
      </c>
    </row>
    <row r="621" customHeight="1" spans="1:6">
      <c r="A621" s="46"/>
      <c r="B621" s="46"/>
      <c r="C621" s="46"/>
      <c r="D621" s="46"/>
      <c r="E621" s="46"/>
      <c r="F621" s="46">
        <f t="shared" si="13"/>
        <v>0</v>
      </c>
    </row>
    <row r="622" customHeight="1" spans="1:6">
      <c r="A622" s="46"/>
      <c r="B622" s="46"/>
      <c r="C622" s="46"/>
      <c r="D622" s="46"/>
      <c r="E622" s="46"/>
      <c r="F622" s="46">
        <f t="shared" si="13"/>
        <v>0</v>
      </c>
    </row>
    <row r="623" customHeight="1" spans="1:6">
      <c r="A623" s="46"/>
      <c r="B623" s="46"/>
      <c r="C623" s="46"/>
      <c r="D623" s="46"/>
      <c r="E623" s="46"/>
      <c r="F623" s="46">
        <f t="shared" si="13"/>
        <v>0</v>
      </c>
    </row>
    <row r="624" customHeight="1" spans="1:6">
      <c r="A624" s="46"/>
      <c r="B624" s="46"/>
      <c r="C624" s="46"/>
      <c r="D624" s="46"/>
      <c r="E624" s="46"/>
      <c r="F624" s="46">
        <f t="shared" si="13"/>
        <v>0</v>
      </c>
    </row>
    <row r="625" customHeight="1" spans="1:6">
      <c r="A625" s="46"/>
      <c r="B625" s="46"/>
      <c r="C625" s="46"/>
      <c r="D625" s="46"/>
      <c r="E625" s="46"/>
      <c r="F625" s="46">
        <f t="shared" si="13"/>
        <v>0</v>
      </c>
    </row>
    <row r="626" customHeight="1" spans="1:6">
      <c r="A626" s="46"/>
      <c r="B626" s="46"/>
      <c r="C626" s="46"/>
      <c r="D626" s="46"/>
      <c r="E626" s="46"/>
      <c r="F626" s="46">
        <f t="shared" si="13"/>
        <v>0</v>
      </c>
    </row>
    <row r="627" customHeight="1" spans="1:6">
      <c r="A627" s="46"/>
      <c r="B627" s="46"/>
      <c r="C627" s="46"/>
      <c r="D627" s="46"/>
      <c r="E627" s="46"/>
      <c r="F627" s="46">
        <f t="shared" si="13"/>
        <v>0</v>
      </c>
    </row>
    <row r="628" customHeight="1" spans="1:6">
      <c r="A628" s="46"/>
      <c r="B628" s="46"/>
      <c r="C628" s="46"/>
      <c r="D628" s="46"/>
      <c r="E628" s="46"/>
      <c r="F628" s="46">
        <f t="shared" si="13"/>
        <v>0</v>
      </c>
    </row>
    <row r="629" customHeight="1" spans="1:6">
      <c r="A629" s="46"/>
      <c r="B629" s="46"/>
      <c r="C629" s="46"/>
      <c r="D629" s="46"/>
      <c r="E629" s="46"/>
      <c r="F629" s="46">
        <f t="shared" si="13"/>
        <v>0</v>
      </c>
    </row>
    <row r="630" customHeight="1" spans="1:6">
      <c r="A630" s="46"/>
      <c r="B630" s="46"/>
      <c r="C630" s="46"/>
      <c r="D630" s="46"/>
      <c r="E630" s="46"/>
      <c r="F630" s="46">
        <f t="shared" si="13"/>
        <v>0</v>
      </c>
    </row>
    <row r="631" customHeight="1" spans="1:6">
      <c r="A631" s="46"/>
      <c r="B631" s="46"/>
      <c r="C631" s="46"/>
      <c r="D631" s="46"/>
      <c r="E631" s="46"/>
      <c r="F631" s="46">
        <f t="shared" si="13"/>
        <v>0</v>
      </c>
    </row>
    <row r="632" customHeight="1" spans="1:6">
      <c r="A632" s="46"/>
      <c r="B632" s="46"/>
      <c r="C632" s="46"/>
      <c r="D632" s="46"/>
      <c r="E632" s="46"/>
      <c r="F632" s="46">
        <f t="shared" si="13"/>
        <v>0</v>
      </c>
    </row>
    <row r="633" customHeight="1" spans="1:6">
      <c r="A633" s="46"/>
      <c r="B633" s="46"/>
      <c r="C633" s="46"/>
      <c r="D633" s="46"/>
      <c r="E633" s="46"/>
      <c r="F633" s="46">
        <f t="shared" si="13"/>
        <v>0</v>
      </c>
    </row>
    <row r="634" customHeight="1" spans="1:6">
      <c r="A634" s="46"/>
      <c r="B634" s="46"/>
      <c r="C634" s="46"/>
      <c r="D634" s="46"/>
      <c r="E634" s="46"/>
      <c r="F634" s="46">
        <f t="shared" si="13"/>
        <v>0</v>
      </c>
    </row>
    <row r="635" customHeight="1" spans="1:6">
      <c r="A635" s="46"/>
      <c r="B635" s="46"/>
      <c r="C635" s="46"/>
      <c r="D635" s="46"/>
      <c r="E635" s="46"/>
      <c r="F635" s="46">
        <f t="shared" si="13"/>
        <v>0</v>
      </c>
    </row>
    <row r="636" customHeight="1" spans="1:6">
      <c r="A636" s="46"/>
      <c r="B636" s="46"/>
      <c r="C636" s="46"/>
      <c r="D636" s="46"/>
      <c r="E636" s="46"/>
      <c r="F636" s="46">
        <f t="shared" si="13"/>
        <v>0</v>
      </c>
    </row>
    <row r="637" customHeight="1" spans="1:6">
      <c r="A637" s="46"/>
      <c r="B637" s="46"/>
      <c r="C637" s="46"/>
      <c r="D637" s="46"/>
      <c r="E637" s="46"/>
      <c r="F637" s="46">
        <f t="shared" si="13"/>
        <v>0</v>
      </c>
    </row>
    <row r="638" customHeight="1" spans="1:6">
      <c r="A638" s="46"/>
      <c r="B638" s="46"/>
      <c r="C638" s="46"/>
      <c r="D638" s="46"/>
      <c r="E638" s="46"/>
      <c r="F638" s="46">
        <f t="shared" si="13"/>
        <v>0</v>
      </c>
    </row>
    <row r="639" customHeight="1" spans="1:6">
      <c r="A639" s="46"/>
      <c r="B639" s="46"/>
      <c r="C639" s="46"/>
      <c r="D639" s="46"/>
      <c r="E639" s="46"/>
      <c r="F639" s="46">
        <f t="shared" si="13"/>
        <v>0</v>
      </c>
    </row>
    <row r="640" customHeight="1" spans="1:6">
      <c r="A640" s="46"/>
      <c r="B640" s="46"/>
      <c r="C640" s="46"/>
      <c r="D640" s="46"/>
      <c r="E640" s="46"/>
      <c r="F640" s="46">
        <f t="shared" si="13"/>
        <v>0</v>
      </c>
    </row>
    <row r="641" customHeight="1" spans="1:6">
      <c r="A641" s="46"/>
      <c r="B641" s="46"/>
      <c r="C641" s="46"/>
      <c r="D641" s="46"/>
      <c r="E641" s="46"/>
      <c r="F641" s="46">
        <f t="shared" si="13"/>
        <v>0</v>
      </c>
    </row>
    <row r="642" customHeight="1" spans="1:6">
      <c r="A642" s="46"/>
      <c r="B642" s="46"/>
      <c r="C642" s="46"/>
      <c r="D642" s="46"/>
      <c r="E642" s="46"/>
      <c r="F642" s="46">
        <f t="shared" si="13"/>
        <v>0</v>
      </c>
    </row>
    <row r="643" customHeight="1" spans="1:6">
      <c r="A643" s="46"/>
      <c r="B643" s="46"/>
      <c r="C643" s="46"/>
      <c r="D643" s="46"/>
      <c r="E643" s="46"/>
      <c r="F643" s="46">
        <f t="shared" si="13"/>
        <v>0</v>
      </c>
    </row>
    <row r="644" customHeight="1" spans="1:6">
      <c r="A644" s="46"/>
      <c r="B644" s="46"/>
      <c r="C644" s="46"/>
      <c r="D644" s="46"/>
      <c r="E644" s="46"/>
      <c r="F644" s="46">
        <f t="shared" ref="F644:F707" si="14">D644*E644/1000</f>
        <v>0</v>
      </c>
    </row>
    <row r="645" customHeight="1" spans="1:6">
      <c r="A645" s="46"/>
      <c r="B645" s="46"/>
      <c r="C645" s="46"/>
      <c r="D645" s="46"/>
      <c r="E645" s="46"/>
      <c r="F645" s="46">
        <f t="shared" si="14"/>
        <v>0</v>
      </c>
    </row>
    <row r="646" customHeight="1" spans="1:6">
      <c r="A646" s="46"/>
      <c r="B646" s="46"/>
      <c r="C646" s="46"/>
      <c r="D646" s="46"/>
      <c r="E646" s="46"/>
      <c r="F646" s="46">
        <f t="shared" si="14"/>
        <v>0</v>
      </c>
    </row>
    <row r="647" customHeight="1" spans="1:6">
      <c r="A647" s="46"/>
      <c r="B647" s="46"/>
      <c r="C647" s="46"/>
      <c r="D647" s="46"/>
      <c r="E647" s="46"/>
      <c r="F647" s="46">
        <f t="shared" si="14"/>
        <v>0</v>
      </c>
    </row>
    <row r="648" customHeight="1" spans="1:6">
      <c r="A648" s="46"/>
      <c r="B648" s="46"/>
      <c r="C648" s="46"/>
      <c r="D648" s="46"/>
      <c r="E648" s="46"/>
      <c r="F648" s="46">
        <f t="shared" si="14"/>
        <v>0</v>
      </c>
    </row>
    <row r="649" customHeight="1" spans="1:6">
      <c r="A649" s="46"/>
      <c r="B649" s="46"/>
      <c r="C649" s="46"/>
      <c r="D649" s="46"/>
      <c r="E649" s="46"/>
      <c r="F649" s="46">
        <f t="shared" si="14"/>
        <v>0</v>
      </c>
    </row>
    <row r="650" customHeight="1" spans="1:6">
      <c r="A650" s="46"/>
      <c r="B650" s="46"/>
      <c r="C650" s="46"/>
      <c r="D650" s="46"/>
      <c r="E650" s="46"/>
      <c r="F650" s="46">
        <f t="shared" si="14"/>
        <v>0</v>
      </c>
    </row>
    <row r="651" customHeight="1" spans="1:6">
      <c r="A651" s="46"/>
      <c r="B651" s="46"/>
      <c r="C651" s="46"/>
      <c r="D651" s="46"/>
      <c r="E651" s="46"/>
      <c r="F651" s="46">
        <f t="shared" si="14"/>
        <v>0</v>
      </c>
    </row>
    <row r="652" customHeight="1" spans="1:6">
      <c r="A652" s="46"/>
      <c r="B652" s="46"/>
      <c r="C652" s="46"/>
      <c r="D652" s="46"/>
      <c r="E652" s="46"/>
      <c r="F652" s="46">
        <f t="shared" si="14"/>
        <v>0</v>
      </c>
    </row>
    <row r="653" customHeight="1" spans="1:6">
      <c r="A653" s="46"/>
      <c r="B653" s="46"/>
      <c r="C653" s="46"/>
      <c r="D653" s="46"/>
      <c r="E653" s="46"/>
      <c r="F653" s="46">
        <f t="shared" si="14"/>
        <v>0</v>
      </c>
    </row>
    <row r="654" customHeight="1" spans="1:6">
      <c r="A654" s="46"/>
      <c r="B654" s="46"/>
      <c r="C654" s="46"/>
      <c r="D654" s="46"/>
      <c r="E654" s="46"/>
      <c r="F654" s="46">
        <f t="shared" si="14"/>
        <v>0</v>
      </c>
    </row>
    <row r="655" customHeight="1" spans="1:6">
      <c r="A655" s="46"/>
      <c r="B655" s="46"/>
      <c r="C655" s="46"/>
      <c r="D655" s="46"/>
      <c r="E655" s="46"/>
      <c r="F655" s="46">
        <f t="shared" si="14"/>
        <v>0</v>
      </c>
    </row>
    <row r="656" customHeight="1" spans="1:6">
      <c r="A656" s="46"/>
      <c r="B656" s="46"/>
      <c r="C656" s="46"/>
      <c r="D656" s="46"/>
      <c r="E656" s="46"/>
      <c r="F656" s="46">
        <f t="shared" si="14"/>
        <v>0</v>
      </c>
    </row>
    <row r="657" customHeight="1" spans="1:6">
      <c r="A657" s="46"/>
      <c r="B657" s="46"/>
      <c r="C657" s="46"/>
      <c r="D657" s="46"/>
      <c r="E657" s="46"/>
      <c r="F657" s="46">
        <f t="shared" si="14"/>
        <v>0</v>
      </c>
    </row>
    <row r="658" customHeight="1" spans="1:6">
      <c r="A658" s="46"/>
      <c r="B658" s="46"/>
      <c r="C658" s="46"/>
      <c r="D658" s="46"/>
      <c r="E658" s="46"/>
      <c r="F658" s="46">
        <f t="shared" si="14"/>
        <v>0</v>
      </c>
    </row>
    <row r="659" customHeight="1" spans="1:6">
      <c r="A659" s="46"/>
      <c r="B659" s="46"/>
      <c r="C659" s="46"/>
      <c r="D659" s="46"/>
      <c r="E659" s="46"/>
      <c r="F659" s="46">
        <f t="shared" si="14"/>
        <v>0</v>
      </c>
    </row>
    <row r="660" customHeight="1" spans="1:6">
      <c r="A660" s="46"/>
      <c r="B660" s="46"/>
      <c r="C660" s="46"/>
      <c r="D660" s="46"/>
      <c r="E660" s="46"/>
      <c r="F660" s="46">
        <f t="shared" si="14"/>
        <v>0</v>
      </c>
    </row>
    <row r="661" customHeight="1" spans="1:6">
      <c r="A661" s="46"/>
      <c r="B661" s="46"/>
      <c r="C661" s="46"/>
      <c r="D661" s="46"/>
      <c r="E661" s="46"/>
      <c r="F661" s="46">
        <f t="shared" si="14"/>
        <v>0</v>
      </c>
    </row>
    <row r="662" customHeight="1" spans="1:6">
      <c r="A662" s="46"/>
      <c r="B662" s="46"/>
      <c r="C662" s="46"/>
      <c r="D662" s="46"/>
      <c r="E662" s="46"/>
      <c r="F662" s="46">
        <f t="shared" si="14"/>
        <v>0</v>
      </c>
    </row>
    <row r="663" customHeight="1" spans="1:6">
      <c r="A663" s="46"/>
      <c r="B663" s="46"/>
      <c r="C663" s="46"/>
      <c r="D663" s="46"/>
      <c r="E663" s="46"/>
      <c r="F663" s="46">
        <f t="shared" si="14"/>
        <v>0</v>
      </c>
    </row>
    <row r="664" customHeight="1" spans="1:6">
      <c r="A664" s="46"/>
      <c r="B664" s="46"/>
      <c r="C664" s="46"/>
      <c r="D664" s="46"/>
      <c r="E664" s="46"/>
      <c r="F664" s="46">
        <f t="shared" si="14"/>
        <v>0</v>
      </c>
    </row>
    <row r="665" customHeight="1" spans="1:6">
      <c r="A665" s="46"/>
      <c r="B665" s="46"/>
      <c r="C665" s="46"/>
      <c r="D665" s="46"/>
      <c r="E665" s="46"/>
      <c r="F665" s="46">
        <f t="shared" si="14"/>
        <v>0</v>
      </c>
    </row>
    <row r="666" customHeight="1" spans="1:6">
      <c r="A666" s="46"/>
      <c r="B666" s="46"/>
      <c r="C666" s="46"/>
      <c r="D666" s="46"/>
      <c r="E666" s="46"/>
      <c r="F666" s="46">
        <f t="shared" si="14"/>
        <v>0</v>
      </c>
    </row>
    <row r="667" customHeight="1" spans="1:6">
      <c r="A667" s="46"/>
      <c r="B667" s="46"/>
      <c r="C667" s="46"/>
      <c r="D667" s="46"/>
      <c r="E667" s="46"/>
      <c r="F667" s="46">
        <f t="shared" si="14"/>
        <v>0</v>
      </c>
    </row>
    <row r="668" customHeight="1" spans="1:6">
      <c r="A668" s="46"/>
      <c r="B668" s="46"/>
      <c r="C668" s="46"/>
      <c r="D668" s="46"/>
      <c r="E668" s="46"/>
      <c r="F668" s="46">
        <f t="shared" si="14"/>
        <v>0</v>
      </c>
    </row>
    <row r="669" customHeight="1" spans="1:6">
      <c r="A669" s="46"/>
      <c r="B669" s="46"/>
      <c r="C669" s="46"/>
      <c r="D669" s="46"/>
      <c r="E669" s="46"/>
      <c r="F669" s="46">
        <f t="shared" si="14"/>
        <v>0</v>
      </c>
    </row>
    <row r="670" customHeight="1" spans="1:6">
      <c r="A670" s="46"/>
      <c r="B670" s="46"/>
      <c r="C670" s="46"/>
      <c r="D670" s="46"/>
      <c r="E670" s="46"/>
      <c r="F670" s="46">
        <f t="shared" si="14"/>
        <v>0</v>
      </c>
    </row>
    <row r="671" customHeight="1" spans="1:6">
      <c r="A671" s="46"/>
      <c r="B671" s="46"/>
      <c r="C671" s="46"/>
      <c r="D671" s="46"/>
      <c r="E671" s="46"/>
      <c r="F671" s="46">
        <f t="shared" si="14"/>
        <v>0</v>
      </c>
    </row>
    <row r="672" customHeight="1" spans="1:6">
      <c r="A672" s="46"/>
      <c r="B672" s="46"/>
      <c r="C672" s="46"/>
      <c r="D672" s="46"/>
      <c r="E672" s="46"/>
      <c r="F672" s="46">
        <f t="shared" si="14"/>
        <v>0</v>
      </c>
    </row>
    <row r="673" customHeight="1" spans="1:6">
      <c r="A673" s="46"/>
      <c r="B673" s="46"/>
      <c r="C673" s="46"/>
      <c r="D673" s="46"/>
      <c r="E673" s="46"/>
      <c r="F673" s="46">
        <f t="shared" si="14"/>
        <v>0</v>
      </c>
    </row>
    <row r="674" customHeight="1" spans="1:6">
      <c r="A674" s="46"/>
      <c r="B674" s="46"/>
      <c r="C674" s="46"/>
      <c r="D674" s="46"/>
      <c r="E674" s="46"/>
      <c r="F674" s="46">
        <f t="shared" si="14"/>
        <v>0</v>
      </c>
    </row>
    <row r="675" customHeight="1" spans="1:6">
      <c r="A675" s="46"/>
      <c r="B675" s="46"/>
      <c r="C675" s="46"/>
      <c r="D675" s="46"/>
      <c r="E675" s="46"/>
      <c r="F675" s="46">
        <f t="shared" si="14"/>
        <v>0</v>
      </c>
    </row>
    <row r="676" customHeight="1" spans="1:6">
      <c r="A676" s="46"/>
      <c r="B676" s="46"/>
      <c r="C676" s="46"/>
      <c r="D676" s="46"/>
      <c r="E676" s="46"/>
      <c r="F676" s="46">
        <f t="shared" si="14"/>
        <v>0</v>
      </c>
    </row>
    <row r="677" customHeight="1" spans="1:6">
      <c r="A677" s="46"/>
      <c r="B677" s="46"/>
      <c r="C677" s="46"/>
      <c r="D677" s="46"/>
      <c r="E677" s="46"/>
      <c r="F677" s="46">
        <f t="shared" si="14"/>
        <v>0</v>
      </c>
    </row>
    <row r="678" customHeight="1" spans="1:6">
      <c r="A678" s="46"/>
      <c r="B678" s="46"/>
      <c r="C678" s="46"/>
      <c r="D678" s="46"/>
      <c r="E678" s="46"/>
      <c r="F678" s="46">
        <f t="shared" si="14"/>
        <v>0</v>
      </c>
    </row>
    <row r="679" customHeight="1" spans="1:6">
      <c r="A679" s="46"/>
      <c r="B679" s="46"/>
      <c r="C679" s="46"/>
      <c r="D679" s="46"/>
      <c r="E679" s="46"/>
      <c r="F679" s="46">
        <f t="shared" si="14"/>
        <v>0</v>
      </c>
    </row>
    <row r="680" customHeight="1" spans="1:6">
      <c r="A680" s="46"/>
      <c r="B680" s="46"/>
      <c r="C680" s="46"/>
      <c r="D680" s="46"/>
      <c r="E680" s="46"/>
      <c r="F680" s="46">
        <f t="shared" si="14"/>
        <v>0</v>
      </c>
    </row>
    <row r="681" customHeight="1" spans="1:6">
      <c r="A681" s="46"/>
      <c r="B681" s="46"/>
      <c r="C681" s="46"/>
      <c r="D681" s="46"/>
      <c r="E681" s="46"/>
      <c r="F681" s="46">
        <f t="shared" si="14"/>
        <v>0</v>
      </c>
    </row>
    <row r="682" customHeight="1" spans="1:6">
      <c r="A682" s="46"/>
      <c r="B682" s="46"/>
      <c r="C682" s="46"/>
      <c r="D682" s="46"/>
      <c r="E682" s="46"/>
      <c r="F682" s="46">
        <f t="shared" si="14"/>
        <v>0</v>
      </c>
    </row>
    <row r="683" customHeight="1" spans="1:6">
      <c r="A683" s="46"/>
      <c r="B683" s="46"/>
      <c r="C683" s="46"/>
      <c r="D683" s="46"/>
      <c r="E683" s="46"/>
      <c r="F683" s="46">
        <f t="shared" si="14"/>
        <v>0</v>
      </c>
    </row>
    <row r="684" customHeight="1" spans="1:6">
      <c r="A684" s="46"/>
      <c r="B684" s="46"/>
      <c r="C684" s="46"/>
      <c r="D684" s="46"/>
      <c r="E684" s="46"/>
      <c r="F684" s="46">
        <f t="shared" si="14"/>
        <v>0</v>
      </c>
    </row>
    <row r="685" customHeight="1" spans="1:6">
      <c r="A685" s="46"/>
      <c r="B685" s="46"/>
      <c r="C685" s="46"/>
      <c r="D685" s="46"/>
      <c r="E685" s="46"/>
      <c r="F685" s="46">
        <f t="shared" si="14"/>
        <v>0</v>
      </c>
    </row>
    <row r="686" customHeight="1" spans="1:6">
      <c r="A686" s="46"/>
      <c r="B686" s="46"/>
      <c r="C686" s="46"/>
      <c r="D686" s="46"/>
      <c r="E686" s="46"/>
      <c r="F686" s="46">
        <f t="shared" si="14"/>
        <v>0</v>
      </c>
    </row>
    <row r="687" customHeight="1" spans="1:6">
      <c r="A687" s="46"/>
      <c r="B687" s="46"/>
      <c r="C687" s="46"/>
      <c r="D687" s="46"/>
      <c r="E687" s="46"/>
      <c r="F687" s="46">
        <f t="shared" si="14"/>
        <v>0</v>
      </c>
    </row>
    <row r="688" customHeight="1" spans="1:6">
      <c r="A688" s="46"/>
      <c r="B688" s="46"/>
      <c r="C688" s="46"/>
      <c r="D688" s="46"/>
      <c r="E688" s="46"/>
      <c r="F688" s="46">
        <f t="shared" si="14"/>
        <v>0</v>
      </c>
    </row>
    <row r="689" customHeight="1" spans="1:6">
      <c r="A689" s="46"/>
      <c r="B689" s="46"/>
      <c r="C689" s="46"/>
      <c r="D689" s="46"/>
      <c r="E689" s="46"/>
      <c r="F689" s="46">
        <f t="shared" si="14"/>
        <v>0</v>
      </c>
    </row>
    <row r="690" customHeight="1" spans="1:6">
      <c r="A690" s="46"/>
      <c r="B690" s="46"/>
      <c r="C690" s="46"/>
      <c r="D690" s="46"/>
      <c r="E690" s="46"/>
      <c r="F690" s="46">
        <f t="shared" si="14"/>
        <v>0</v>
      </c>
    </row>
    <row r="691" customHeight="1" spans="1:6">
      <c r="A691" s="46"/>
      <c r="B691" s="46"/>
      <c r="C691" s="46"/>
      <c r="D691" s="46"/>
      <c r="E691" s="46"/>
      <c r="F691" s="46">
        <f t="shared" si="14"/>
        <v>0</v>
      </c>
    </row>
    <row r="692" customHeight="1" spans="1:6">
      <c r="A692" s="46"/>
      <c r="B692" s="46"/>
      <c r="C692" s="46"/>
      <c r="D692" s="46"/>
      <c r="E692" s="46"/>
      <c r="F692" s="46">
        <f t="shared" si="14"/>
        <v>0</v>
      </c>
    </row>
    <row r="693" customHeight="1" spans="1:6">
      <c r="A693" s="46"/>
      <c r="B693" s="46"/>
      <c r="C693" s="46"/>
      <c r="D693" s="46"/>
      <c r="E693" s="46"/>
      <c r="F693" s="46">
        <f t="shared" si="14"/>
        <v>0</v>
      </c>
    </row>
    <row r="694" customHeight="1" spans="1:6">
      <c r="A694" s="46"/>
      <c r="B694" s="46"/>
      <c r="C694" s="46"/>
      <c r="D694" s="46"/>
      <c r="E694" s="46"/>
      <c r="F694" s="46">
        <f t="shared" si="14"/>
        <v>0</v>
      </c>
    </row>
    <row r="695" customHeight="1" spans="1:6">
      <c r="A695" s="46"/>
      <c r="B695" s="46"/>
      <c r="C695" s="46"/>
      <c r="D695" s="46"/>
      <c r="E695" s="46"/>
      <c r="F695" s="46">
        <f t="shared" si="14"/>
        <v>0</v>
      </c>
    </row>
    <row r="696" customHeight="1" spans="1:6">
      <c r="A696" s="46"/>
      <c r="B696" s="46"/>
      <c r="C696" s="46"/>
      <c r="D696" s="46"/>
      <c r="E696" s="46"/>
      <c r="F696" s="46">
        <f t="shared" si="14"/>
        <v>0</v>
      </c>
    </row>
    <row r="697" customHeight="1" spans="1:6">
      <c r="A697" s="46"/>
      <c r="B697" s="46"/>
      <c r="C697" s="46"/>
      <c r="D697" s="46"/>
      <c r="E697" s="46"/>
      <c r="F697" s="46">
        <f t="shared" si="14"/>
        <v>0</v>
      </c>
    </row>
    <row r="698" customHeight="1" spans="1:6">
      <c r="A698" s="46"/>
      <c r="B698" s="46"/>
      <c r="C698" s="46"/>
      <c r="D698" s="46"/>
      <c r="E698" s="46"/>
      <c r="F698" s="46">
        <f t="shared" si="14"/>
        <v>0</v>
      </c>
    </row>
    <row r="699" customHeight="1" spans="1:6">
      <c r="A699" s="46"/>
      <c r="B699" s="46"/>
      <c r="C699" s="46"/>
      <c r="D699" s="46"/>
      <c r="E699" s="46"/>
      <c r="F699" s="46">
        <f t="shared" si="14"/>
        <v>0</v>
      </c>
    </row>
    <row r="700" customHeight="1" spans="1:6">
      <c r="A700" s="46"/>
      <c r="B700" s="46"/>
      <c r="C700" s="46"/>
      <c r="D700" s="46"/>
      <c r="E700" s="46"/>
      <c r="F700" s="46">
        <f t="shared" si="14"/>
        <v>0</v>
      </c>
    </row>
    <row r="701" customHeight="1" spans="1:6">
      <c r="A701" s="46"/>
      <c r="B701" s="46"/>
      <c r="C701" s="46"/>
      <c r="D701" s="46"/>
      <c r="E701" s="46"/>
      <c r="F701" s="46">
        <f t="shared" si="14"/>
        <v>0</v>
      </c>
    </row>
    <row r="702" customHeight="1" spans="1:6">
      <c r="A702" s="46"/>
      <c r="B702" s="46"/>
      <c r="C702" s="46"/>
      <c r="D702" s="46"/>
      <c r="E702" s="46"/>
      <c r="F702" s="46">
        <f t="shared" si="14"/>
        <v>0</v>
      </c>
    </row>
    <row r="703" customHeight="1" spans="1:6">
      <c r="A703" s="46"/>
      <c r="B703" s="46"/>
      <c r="C703" s="46"/>
      <c r="D703" s="46"/>
      <c r="E703" s="46"/>
      <c r="F703" s="46">
        <f t="shared" si="14"/>
        <v>0</v>
      </c>
    </row>
    <row r="704" customHeight="1" spans="1:6">
      <c r="A704" s="46"/>
      <c r="B704" s="46"/>
      <c r="C704" s="46"/>
      <c r="D704" s="46"/>
      <c r="E704" s="46"/>
      <c r="F704" s="46">
        <f t="shared" si="14"/>
        <v>0</v>
      </c>
    </row>
    <row r="705" customHeight="1" spans="1:6">
      <c r="A705" s="46"/>
      <c r="B705" s="46"/>
      <c r="C705" s="46"/>
      <c r="D705" s="46"/>
      <c r="E705" s="46"/>
      <c r="F705" s="46">
        <f t="shared" si="14"/>
        <v>0</v>
      </c>
    </row>
    <row r="706" customHeight="1" spans="1:6">
      <c r="A706" s="46"/>
      <c r="B706" s="46"/>
      <c r="C706" s="46"/>
      <c r="D706" s="46"/>
      <c r="E706" s="46"/>
      <c r="F706" s="46">
        <f t="shared" si="14"/>
        <v>0</v>
      </c>
    </row>
    <row r="707" customHeight="1" spans="1:6">
      <c r="A707" s="46"/>
      <c r="B707" s="46"/>
      <c r="C707" s="46"/>
      <c r="D707" s="46"/>
      <c r="E707" s="46"/>
      <c r="F707" s="46">
        <f t="shared" si="14"/>
        <v>0</v>
      </c>
    </row>
    <row r="708" customHeight="1" spans="1:6">
      <c r="A708" s="46"/>
      <c r="B708" s="46"/>
      <c r="C708" s="46"/>
      <c r="D708" s="46"/>
      <c r="E708" s="46"/>
      <c r="F708" s="46">
        <f t="shared" ref="F708:F771" si="15">D708*E708/1000</f>
        <v>0</v>
      </c>
    </row>
    <row r="709" customHeight="1" spans="1:6">
      <c r="A709" s="46"/>
      <c r="B709" s="46"/>
      <c r="C709" s="46"/>
      <c r="D709" s="46"/>
      <c r="E709" s="46"/>
      <c r="F709" s="46">
        <f t="shared" si="15"/>
        <v>0</v>
      </c>
    </row>
    <row r="710" customHeight="1" spans="1:6">
      <c r="A710" s="46"/>
      <c r="B710" s="46"/>
      <c r="C710" s="46"/>
      <c r="D710" s="46"/>
      <c r="E710" s="46"/>
      <c r="F710" s="46">
        <f t="shared" si="15"/>
        <v>0</v>
      </c>
    </row>
    <row r="711" customHeight="1" spans="1:6">
      <c r="A711" s="46"/>
      <c r="B711" s="46"/>
      <c r="C711" s="46"/>
      <c r="D711" s="46"/>
      <c r="E711" s="46"/>
      <c r="F711" s="46">
        <f t="shared" si="15"/>
        <v>0</v>
      </c>
    </row>
    <row r="712" customHeight="1" spans="1:6">
      <c r="A712" s="46"/>
      <c r="B712" s="46"/>
      <c r="C712" s="46"/>
      <c r="D712" s="46"/>
      <c r="E712" s="46"/>
      <c r="F712" s="46">
        <f t="shared" si="15"/>
        <v>0</v>
      </c>
    </row>
    <row r="713" customHeight="1" spans="1:6">
      <c r="A713" s="46"/>
      <c r="B713" s="46"/>
      <c r="C713" s="46"/>
      <c r="D713" s="46"/>
      <c r="E713" s="46"/>
      <c r="F713" s="46">
        <f t="shared" si="15"/>
        <v>0</v>
      </c>
    </row>
    <row r="714" customHeight="1" spans="1:6">
      <c r="A714" s="46"/>
      <c r="B714" s="46"/>
      <c r="C714" s="46"/>
      <c r="D714" s="46"/>
      <c r="E714" s="46"/>
      <c r="F714" s="46">
        <f t="shared" si="15"/>
        <v>0</v>
      </c>
    </row>
    <row r="715" customHeight="1" spans="1:6">
      <c r="A715" s="46"/>
      <c r="B715" s="46"/>
      <c r="C715" s="46"/>
      <c r="D715" s="46"/>
      <c r="E715" s="46"/>
      <c r="F715" s="46">
        <f t="shared" si="15"/>
        <v>0</v>
      </c>
    </row>
    <row r="716" customHeight="1" spans="1:6">
      <c r="A716" s="46"/>
      <c r="B716" s="46"/>
      <c r="C716" s="46"/>
      <c r="D716" s="46"/>
      <c r="E716" s="46"/>
      <c r="F716" s="46">
        <f t="shared" si="15"/>
        <v>0</v>
      </c>
    </row>
    <row r="717" customHeight="1" spans="1:6">
      <c r="A717" s="46"/>
      <c r="B717" s="46"/>
      <c r="C717" s="46"/>
      <c r="D717" s="46"/>
      <c r="E717" s="46"/>
      <c r="F717" s="46">
        <f t="shared" si="15"/>
        <v>0</v>
      </c>
    </row>
    <row r="718" customHeight="1" spans="1:6">
      <c r="A718" s="46"/>
      <c r="B718" s="46"/>
      <c r="C718" s="46"/>
      <c r="D718" s="46"/>
      <c r="E718" s="46"/>
      <c r="F718" s="46">
        <f t="shared" si="15"/>
        <v>0</v>
      </c>
    </row>
    <row r="719" customHeight="1" spans="1:6">
      <c r="A719" s="46"/>
      <c r="B719" s="46"/>
      <c r="C719" s="46"/>
      <c r="D719" s="46"/>
      <c r="E719" s="46"/>
      <c r="F719" s="46">
        <f t="shared" si="15"/>
        <v>0</v>
      </c>
    </row>
    <row r="720" customHeight="1" spans="1:6">
      <c r="A720" s="46"/>
      <c r="B720" s="46"/>
      <c r="C720" s="46"/>
      <c r="D720" s="46"/>
      <c r="E720" s="46"/>
      <c r="F720" s="46">
        <f t="shared" si="15"/>
        <v>0</v>
      </c>
    </row>
    <row r="721" customHeight="1" spans="1:6">
      <c r="A721" s="46"/>
      <c r="B721" s="46"/>
      <c r="C721" s="46"/>
      <c r="D721" s="46"/>
      <c r="E721" s="46"/>
      <c r="F721" s="46">
        <f t="shared" si="15"/>
        <v>0</v>
      </c>
    </row>
    <row r="722" customHeight="1" spans="1:6">
      <c r="A722" s="46"/>
      <c r="B722" s="46"/>
      <c r="C722" s="46"/>
      <c r="D722" s="46"/>
      <c r="E722" s="46"/>
      <c r="F722" s="46">
        <f t="shared" si="15"/>
        <v>0</v>
      </c>
    </row>
    <row r="723" customHeight="1" spans="1:6">
      <c r="A723" s="46"/>
      <c r="B723" s="46"/>
      <c r="C723" s="46"/>
      <c r="D723" s="46"/>
      <c r="E723" s="46"/>
      <c r="F723" s="46">
        <f t="shared" si="15"/>
        <v>0</v>
      </c>
    </row>
    <row r="724" customHeight="1" spans="1:6">
      <c r="A724" s="46"/>
      <c r="B724" s="46"/>
      <c r="C724" s="46"/>
      <c r="D724" s="46"/>
      <c r="E724" s="46"/>
      <c r="F724" s="46">
        <f t="shared" si="15"/>
        <v>0</v>
      </c>
    </row>
    <row r="725" customHeight="1" spans="1:6">
      <c r="A725" s="46"/>
      <c r="B725" s="46"/>
      <c r="C725" s="46"/>
      <c r="D725" s="46"/>
      <c r="E725" s="46"/>
      <c r="F725" s="46">
        <f t="shared" si="15"/>
        <v>0</v>
      </c>
    </row>
    <row r="726" customHeight="1" spans="1:6">
      <c r="A726" s="46"/>
      <c r="B726" s="46"/>
      <c r="C726" s="46"/>
      <c r="D726" s="46"/>
      <c r="E726" s="46"/>
      <c r="F726" s="46">
        <f t="shared" si="15"/>
        <v>0</v>
      </c>
    </row>
    <row r="727" customHeight="1" spans="1:6">
      <c r="A727" s="46"/>
      <c r="B727" s="46"/>
      <c r="C727" s="46"/>
      <c r="D727" s="46"/>
      <c r="E727" s="46"/>
      <c r="F727" s="46">
        <f t="shared" si="15"/>
        <v>0</v>
      </c>
    </row>
    <row r="728" customHeight="1" spans="1:6">
      <c r="A728" s="46"/>
      <c r="B728" s="46"/>
      <c r="C728" s="46"/>
      <c r="D728" s="46"/>
      <c r="E728" s="46"/>
      <c r="F728" s="46">
        <f t="shared" si="15"/>
        <v>0</v>
      </c>
    </row>
    <row r="729" customHeight="1" spans="1:6">
      <c r="A729" s="46"/>
      <c r="B729" s="46"/>
      <c r="C729" s="46"/>
      <c r="D729" s="46"/>
      <c r="E729" s="46"/>
      <c r="F729" s="46">
        <f t="shared" si="15"/>
        <v>0</v>
      </c>
    </row>
    <row r="730" customHeight="1" spans="1:6">
      <c r="A730" s="46"/>
      <c r="B730" s="46"/>
      <c r="C730" s="46"/>
      <c r="D730" s="46"/>
      <c r="E730" s="46"/>
      <c r="F730" s="46">
        <f t="shared" si="15"/>
        <v>0</v>
      </c>
    </row>
    <row r="731" customHeight="1" spans="1:6">
      <c r="A731" s="46"/>
      <c r="B731" s="46"/>
      <c r="C731" s="46"/>
      <c r="D731" s="46"/>
      <c r="E731" s="46"/>
      <c r="F731" s="46">
        <f t="shared" si="15"/>
        <v>0</v>
      </c>
    </row>
    <row r="732" customHeight="1" spans="1:6">
      <c r="A732" s="46"/>
      <c r="B732" s="46"/>
      <c r="C732" s="46"/>
      <c r="D732" s="46"/>
      <c r="E732" s="46"/>
      <c r="F732" s="46">
        <f t="shared" si="15"/>
        <v>0</v>
      </c>
    </row>
    <row r="733" customHeight="1" spans="1:6">
      <c r="A733" s="46"/>
      <c r="B733" s="46"/>
      <c r="C733" s="46"/>
      <c r="D733" s="46"/>
      <c r="E733" s="46"/>
      <c r="F733" s="46">
        <f t="shared" si="15"/>
        <v>0</v>
      </c>
    </row>
    <row r="734" customHeight="1" spans="1:6">
      <c r="A734" s="46"/>
      <c r="B734" s="46"/>
      <c r="C734" s="46"/>
      <c r="D734" s="46"/>
      <c r="E734" s="46"/>
      <c r="F734" s="46">
        <f t="shared" si="15"/>
        <v>0</v>
      </c>
    </row>
    <row r="735" customHeight="1" spans="1:6">
      <c r="A735" s="46"/>
      <c r="B735" s="46"/>
      <c r="C735" s="46"/>
      <c r="D735" s="46"/>
      <c r="E735" s="46"/>
      <c r="F735" s="46">
        <f t="shared" si="15"/>
        <v>0</v>
      </c>
    </row>
    <row r="736" customHeight="1" spans="1:6">
      <c r="A736" s="46"/>
      <c r="B736" s="46"/>
      <c r="C736" s="46"/>
      <c r="D736" s="46"/>
      <c r="E736" s="46"/>
      <c r="F736" s="46">
        <f t="shared" si="15"/>
        <v>0</v>
      </c>
    </row>
    <row r="737" customHeight="1" spans="1:6">
      <c r="A737" s="46"/>
      <c r="B737" s="46"/>
      <c r="C737" s="46"/>
      <c r="D737" s="46"/>
      <c r="E737" s="46"/>
      <c r="F737" s="46">
        <f t="shared" si="15"/>
        <v>0</v>
      </c>
    </row>
    <row r="738" customHeight="1" spans="1:6">
      <c r="A738" s="46"/>
      <c r="B738" s="46"/>
      <c r="C738" s="46"/>
      <c r="D738" s="46"/>
      <c r="E738" s="46"/>
      <c r="F738" s="46">
        <f t="shared" si="15"/>
        <v>0</v>
      </c>
    </row>
    <row r="739" customHeight="1" spans="1:6">
      <c r="A739" s="46"/>
      <c r="B739" s="46"/>
      <c r="C739" s="46"/>
      <c r="D739" s="46"/>
      <c r="E739" s="46"/>
      <c r="F739" s="46">
        <f t="shared" si="15"/>
        <v>0</v>
      </c>
    </row>
    <row r="740" customHeight="1" spans="1:6">
      <c r="A740" s="46"/>
      <c r="B740" s="46"/>
      <c r="C740" s="46"/>
      <c r="D740" s="46"/>
      <c r="E740" s="46"/>
      <c r="F740" s="46">
        <f t="shared" si="15"/>
        <v>0</v>
      </c>
    </row>
    <row r="741" customHeight="1" spans="1:6">
      <c r="A741" s="46"/>
      <c r="B741" s="46"/>
      <c r="C741" s="46"/>
      <c r="D741" s="46"/>
      <c r="E741" s="46"/>
      <c r="F741" s="46">
        <f t="shared" si="15"/>
        <v>0</v>
      </c>
    </row>
    <row r="742" customHeight="1" spans="1:6">
      <c r="A742" s="46"/>
      <c r="B742" s="46"/>
      <c r="C742" s="46"/>
      <c r="D742" s="46"/>
      <c r="E742" s="46"/>
      <c r="F742" s="46">
        <f t="shared" si="15"/>
        <v>0</v>
      </c>
    </row>
    <row r="743" customHeight="1" spans="1:6">
      <c r="A743" s="46"/>
      <c r="B743" s="46"/>
      <c r="C743" s="46"/>
      <c r="D743" s="46"/>
      <c r="E743" s="46"/>
      <c r="F743" s="46">
        <f t="shared" si="15"/>
        <v>0</v>
      </c>
    </row>
    <row r="744" customHeight="1" spans="1:6">
      <c r="A744" s="46"/>
      <c r="B744" s="46"/>
      <c r="C744" s="46"/>
      <c r="D744" s="46"/>
      <c r="E744" s="46"/>
      <c r="F744" s="46">
        <f t="shared" si="15"/>
        <v>0</v>
      </c>
    </row>
    <row r="745" customHeight="1" spans="1:6">
      <c r="A745" s="46"/>
      <c r="B745" s="46"/>
      <c r="C745" s="46"/>
      <c r="D745" s="46"/>
      <c r="E745" s="46"/>
      <c r="F745" s="46">
        <f t="shared" si="15"/>
        <v>0</v>
      </c>
    </row>
    <row r="746" customHeight="1" spans="1:6">
      <c r="A746" s="46"/>
      <c r="B746" s="46"/>
      <c r="C746" s="46"/>
      <c r="D746" s="46"/>
      <c r="E746" s="46"/>
      <c r="F746" s="46">
        <f t="shared" si="15"/>
        <v>0</v>
      </c>
    </row>
    <row r="747" customHeight="1" spans="1:6">
      <c r="A747" s="46"/>
      <c r="B747" s="46"/>
      <c r="C747" s="46"/>
      <c r="D747" s="46"/>
      <c r="E747" s="46"/>
      <c r="F747" s="46">
        <f t="shared" si="15"/>
        <v>0</v>
      </c>
    </row>
    <row r="748" customHeight="1" spans="1:6">
      <c r="A748" s="46"/>
      <c r="B748" s="46"/>
      <c r="C748" s="46"/>
      <c r="D748" s="46"/>
      <c r="E748" s="46"/>
      <c r="F748" s="46">
        <f t="shared" si="15"/>
        <v>0</v>
      </c>
    </row>
    <row r="749" customHeight="1" spans="1:6">
      <c r="A749" s="46"/>
      <c r="B749" s="46"/>
      <c r="C749" s="46"/>
      <c r="D749" s="46"/>
      <c r="E749" s="46"/>
      <c r="F749" s="46">
        <f t="shared" si="15"/>
        <v>0</v>
      </c>
    </row>
    <row r="750" customHeight="1" spans="1:6">
      <c r="A750" s="46"/>
      <c r="B750" s="46"/>
      <c r="C750" s="46"/>
      <c r="D750" s="46"/>
      <c r="E750" s="46"/>
      <c r="F750" s="46">
        <f t="shared" si="15"/>
        <v>0</v>
      </c>
    </row>
    <row r="751" customHeight="1" spans="1:6">
      <c r="A751" s="46"/>
      <c r="B751" s="46"/>
      <c r="C751" s="46"/>
      <c r="D751" s="46"/>
      <c r="E751" s="46"/>
      <c r="F751" s="46">
        <f t="shared" si="15"/>
        <v>0</v>
      </c>
    </row>
    <row r="752" customHeight="1" spans="1:6">
      <c r="A752" s="46"/>
      <c r="B752" s="46"/>
      <c r="C752" s="46"/>
      <c r="D752" s="46"/>
      <c r="E752" s="46"/>
      <c r="F752" s="46">
        <f t="shared" si="15"/>
        <v>0</v>
      </c>
    </row>
    <row r="753" customHeight="1" spans="1:6">
      <c r="A753" s="46"/>
      <c r="B753" s="46"/>
      <c r="C753" s="46"/>
      <c r="D753" s="46"/>
      <c r="E753" s="46"/>
      <c r="F753" s="46">
        <f t="shared" si="15"/>
        <v>0</v>
      </c>
    </row>
    <row r="754" customHeight="1" spans="1:6">
      <c r="A754" s="46"/>
      <c r="B754" s="46"/>
      <c r="C754" s="46"/>
      <c r="D754" s="46"/>
      <c r="E754" s="46"/>
      <c r="F754" s="46">
        <f t="shared" si="15"/>
        <v>0</v>
      </c>
    </row>
    <row r="755" customHeight="1" spans="1:6">
      <c r="A755" s="46"/>
      <c r="B755" s="46"/>
      <c r="C755" s="46"/>
      <c r="D755" s="46"/>
      <c r="E755" s="46"/>
      <c r="F755" s="46">
        <f t="shared" si="15"/>
        <v>0</v>
      </c>
    </row>
    <row r="756" customHeight="1" spans="1:6">
      <c r="A756" s="46"/>
      <c r="B756" s="46"/>
      <c r="C756" s="46"/>
      <c r="D756" s="46"/>
      <c r="E756" s="46"/>
      <c r="F756" s="46">
        <f t="shared" si="15"/>
        <v>0</v>
      </c>
    </row>
    <row r="757" customHeight="1" spans="1:6">
      <c r="A757" s="46"/>
      <c r="B757" s="46"/>
      <c r="C757" s="46"/>
      <c r="D757" s="46"/>
      <c r="E757" s="46"/>
      <c r="F757" s="46">
        <f t="shared" si="15"/>
        <v>0</v>
      </c>
    </row>
    <row r="758" customHeight="1" spans="1:6">
      <c r="A758" s="46"/>
      <c r="B758" s="46"/>
      <c r="C758" s="46"/>
      <c r="D758" s="46"/>
      <c r="E758" s="46"/>
      <c r="F758" s="46">
        <f t="shared" si="15"/>
        <v>0</v>
      </c>
    </row>
    <row r="759" customHeight="1" spans="1:6">
      <c r="A759" s="46"/>
      <c r="B759" s="46"/>
      <c r="C759" s="46"/>
      <c r="D759" s="46"/>
      <c r="E759" s="46"/>
      <c r="F759" s="46">
        <f t="shared" si="15"/>
        <v>0</v>
      </c>
    </row>
    <row r="760" customHeight="1" spans="1:6">
      <c r="A760" s="46"/>
      <c r="B760" s="46"/>
      <c r="C760" s="46"/>
      <c r="D760" s="46"/>
      <c r="E760" s="46"/>
      <c r="F760" s="46">
        <f t="shared" si="15"/>
        <v>0</v>
      </c>
    </row>
    <row r="761" customHeight="1" spans="1:6">
      <c r="A761" s="46"/>
      <c r="B761" s="46"/>
      <c r="C761" s="46"/>
      <c r="D761" s="46"/>
      <c r="E761" s="46"/>
      <c r="F761" s="46">
        <f t="shared" si="15"/>
        <v>0</v>
      </c>
    </row>
    <row r="762" customHeight="1" spans="1:6">
      <c r="A762" s="46"/>
      <c r="B762" s="46"/>
      <c r="C762" s="46"/>
      <c r="D762" s="46"/>
      <c r="E762" s="46"/>
      <c r="F762" s="46">
        <f t="shared" si="15"/>
        <v>0</v>
      </c>
    </row>
    <row r="763" customHeight="1" spans="1:6">
      <c r="A763" s="46"/>
      <c r="B763" s="46"/>
      <c r="C763" s="46"/>
      <c r="D763" s="46"/>
      <c r="E763" s="46"/>
      <c r="F763" s="46">
        <f t="shared" si="15"/>
        <v>0</v>
      </c>
    </row>
    <row r="764" customHeight="1" spans="1:6">
      <c r="A764" s="46"/>
      <c r="B764" s="46"/>
      <c r="C764" s="46"/>
      <c r="D764" s="46"/>
      <c r="E764" s="46"/>
      <c r="F764" s="46">
        <f t="shared" si="15"/>
        <v>0</v>
      </c>
    </row>
    <row r="765" customHeight="1" spans="1:6">
      <c r="A765" s="46"/>
      <c r="B765" s="46"/>
      <c r="C765" s="46"/>
      <c r="D765" s="46"/>
      <c r="E765" s="46"/>
      <c r="F765" s="46">
        <f t="shared" si="15"/>
        <v>0</v>
      </c>
    </row>
    <row r="766" customHeight="1" spans="1:6">
      <c r="A766" s="46"/>
      <c r="B766" s="46"/>
      <c r="C766" s="46"/>
      <c r="D766" s="46"/>
      <c r="E766" s="46"/>
      <c r="F766" s="46">
        <f t="shared" si="15"/>
        <v>0</v>
      </c>
    </row>
    <row r="767" customHeight="1" spans="1:6">
      <c r="A767" s="46"/>
      <c r="B767" s="46"/>
      <c r="C767" s="46"/>
      <c r="D767" s="46"/>
      <c r="E767" s="46"/>
      <c r="F767" s="46">
        <f t="shared" si="15"/>
        <v>0</v>
      </c>
    </row>
    <row r="768" customHeight="1" spans="1:6">
      <c r="A768" s="46"/>
      <c r="B768" s="46"/>
      <c r="C768" s="46"/>
      <c r="D768" s="46"/>
      <c r="E768" s="46"/>
      <c r="F768" s="46">
        <f t="shared" si="15"/>
        <v>0</v>
      </c>
    </row>
    <row r="769" customHeight="1" spans="1:6">
      <c r="A769" s="46"/>
      <c r="B769" s="46"/>
      <c r="C769" s="46"/>
      <c r="D769" s="46"/>
      <c r="E769" s="46"/>
      <c r="F769" s="46">
        <f t="shared" si="15"/>
        <v>0</v>
      </c>
    </row>
    <row r="770" customHeight="1" spans="1:6">
      <c r="A770" s="46"/>
      <c r="B770" s="46"/>
      <c r="C770" s="46"/>
      <c r="D770" s="46"/>
      <c r="E770" s="46"/>
      <c r="F770" s="46">
        <f t="shared" si="15"/>
        <v>0</v>
      </c>
    </row>
    <row r="771" customHeight="1" spans="1:6">
      <c r="A771" s="46"/>
      <c r="B771" s="46"/>
      <c r="C771" s="46"/>
      <c r="D771" s="46"/>
      <c r="E771" s="46"/>
      <c r="F771" s="46">
        <f t="shared" si="15"/>
        <v>0</v>
      </c>
    </row>
    <row r="772" customHeight="1" spans="1:6">
      <c r="A772" s="46"/>
      <c r="B772" s="46"/>
      <c r="C772" s="46"/>
      <c r="D772" s="46"/>
      <c r="E772" s="46"/>
      <c r="F772" s="46">
        <f t="shared" ref="F772:F835" si="16">D772*E772/1000</f>
        <v>0</v>
      </c>
    </row>
    <row r="773" customHeight="1" spans="1:6">
      <c r="A773" s="46"/>
      <c r="B773" s="46"/>
      <c r="C773" s="46"/>
      <c r="D773" s="46"/>
      <c r="E773" s="46"/>
      <c r="F773" s="46">
        <f t="shared" si="16"/>
        <v>0</v>
      </c>
    </row>
    <row r="774" customHeight="1" spans="1:6">
      <c r="A774" s="46"/>
      <c r="B774" s="46"/>
      <c r="C774" s="46"/>
      <c r="D774" s="46"/>
      <c r="E774" s="46"/>
      <c r="F774" s="46">
        <f t="shared" si="16"/>
        <v>0</v>
      </c>
    </row>
    <row r="775" customHeight="1" spans="1:6">
      <c r="A775" s="46"/>
      <c r="B775" s="46"/>
      <c r="C775" s="46"/>
      <c r="D775" s="46"/>
      <c r="E775" s="46"/>
      <c r="F775" s="46">
        <f t="shared" si="16"/>
        <v>0</v>
      </c>
    </row>
    <row r="776" customHeight="1" spans="1:6">
      <c r="A776" s="46"/>
      <c r="B776" s="46"/>
      <c r="C776" s="46"/>
      <c r="D776" s="46"/>
      <c r="E776" s="46"/>
      <c r="F776" s="46">
        <f t="shared" si="16"/>
        <v>0</v>
      </c>
    </row>
    <row r="777" customHeight="1" spans="1:6">
      <c r="A777" s="46"/>
      <c r="B777" s="46"/>
      <c r="C777" s="46"/>
      <c r="D777" s="46"/>
      <c r="E777" s="46"/>
      <c r="F777" s="46">
        <f t="shared" si="16"/>
        <v>0</v>
      </c>
    </row>
    <row r="778" customHeight="1" spans="1:6">
      <c r="A778" s="46"/>
      <c r="B778" s="46"/>
      <c r="C778" s="46"/>
      <c r="D778" s="46"/>
      <c r="E778" s="46"/>
      <c r="F778" s="46">
        <f t="shared" si="16"/>
        <v>0</v>
      </c>
    </row>
    <row r="779" customHeight="1" spans="1:6">
      <c r="A779" s="46"/>
      <c r="B779" s="46"/>
      <c r="C779" s="46"/>
      <c r="D779" s="46"/>
      <c r="E779" s="46"/>
      <c r="F779" s="46">
        <f t="shared" si="16"/>
        <v>0</v>
      </c>
    </row>
    <row r="780" customHeight="1" spans="1:6">
      <c r="A780" s="46"/>
      <c r="B780" s="46"/>
      <c r="C780" s="46"/>
      <c r="D780" s="46"/>
      <c r="E780" s="46"/>
      <c r="F780" s="46">
        <f t="shared" si="16"/>
        <v>0</v>
      </c>
    </row>
    <row r="781" customHeight="1" spans="1:6">
      <c r="A781" s="46"/>
      <c r="B781" s="46"/>
      <c r="C781" s="46"/>
      <c r="D781" s="46"/>
      <c r="E781" s="46"/>
      <c r="F781" s="46">
        <f t="shared" si="16"/>
        <v>0</v>
      </c>
    </row>
    <row r="782" customHeight="1" spans="1:6">
      <c r="A782" s="46"/>
      <c r="B782" s="46"/>
      <c r="C782" s="46"/>
      <c r="D782" s="46"/>
      <c r="E782" s="46"/>
      <c r="F782" s="46">
        <f t="shared" si="16"/>
        <v>0</v>
      </c>
    </row>
    <row r="783" customHeight="1" spans="1:6">
      <c r="A783" s="46"/>
      <c r="B783" s="46"/>
      <c r="C783" s="46"/>
      <c r="D783" s="46"/>
      <c r="E783" s="46"/>
      <c r="F783" s="46">
        <f t="shared" si="16"/>
        <v>0</v>
      </c>
    </row>
    <row r="784" customHeight="1" spans="1:6">
      <c r="A784" s="46"/>
      <c r="B784" s="46"/>
      <c r="C784" s="46"/>
      <c r="D784" s="46"/>
      <c r="E784" s="46"/>
      <c r="F784" s="46">
        <f t="shared" si="16"/>
        <v>0</v>
      </c>
    </row>
    <row r="785" customHeight="1" spans="1:6">
      <c r="A785" s="46"/>
      <c r="B785" s="46"/>
      <c r="C785" s="46"/>
      <c r="D785" s="46"/>
      <c r="E785" s="46"/>
      <c r="F785" s="46">
        <f t="shared" si="16"/>
        <v>0</v>
      </c>
    </row>
    <row r="786" customHeight="1" spans="1:6">
      <c r="A786" s="46"/>
      <c r="B786" s="46"/>
      <c r="C786" s="46"/>
      <c r="D786" s="46"/>
      <c r="E786" s="46"/>
      <c r="F786" s="46">
        <f t="shared" si="16"/>
        <v>0</v>
      </c>
    </row>
    <row r="787" customHeight="1" spans="1:6">
      <c r="A787" s="46"/>
      <c r="B787" s="46"/>
      <c r="C787" s="46"/>
      <c r="D787" s="46"/>
      <c r="E787" s="46"/>
      <c r="F787" s="46">
        <f t="shared" si="16"/>
        <v>0</v>
      </c>
    </row>
    <row r="788" customHeight="1" spans="1:6">
      <c r="A788" s="46"/>
      <c r="B788" s="46"/>
      <c r="C788" s="46"/>
      <c r="D788" s="46"/>
      <c r="E788" s="46"/>
      <c r="F788" s="46">
        <f t="shared" si="16"/>
        <v>0</v>
      </c>
    </row>
    <row r="789" customHeight="1" spans="1:6">
      <c r="A789" s="46"/>
      <c r="B789" s="46"/>
      <c r="C789" s="46"/>
      <c r="D789" s="46"/>
      <c r="E789" s="46"/>
      <c r="F789" s="46">
        <f t="shared" si="16"/>
        <v>0</v>
      </c>
    </row>
    <row r="790" customHeight="1" spans="1:6">
      <c r="A790" s="46"/>
      <c r="B790" s="46"/>
      <c r="C790" s="46"/>
      <c r="D790" s="46"/>
      <c r="E790" s="46"/>
      <c r="F790" s="46">
        <f t="shared" si="16"/>
        <v>0</v>
      </c>
    </row>
    <row r="791" customHeight="1" spans="1:6">
      <c r="A791" s="46"/>
      <c r="B791" s="46"/>
      <c r="C791" s="46"/>
      <c r="D791" s="46"/>
      <c r="E791" s="46"/>
      <c r="F791" s="46">
        <f t="shared" si="16"/>
        <v>0</v>
      </c>
    </row>
    <row r="792" customHeight="1" spans="1:6">
      <c r="A792" s="46"/>
      <c r="B792" s="46"/>
      <c r="C792" s="46"/>
      <c r="D792" s="46"/>
      <c r="E792" s="46"/>
      <c r="F792" s="46">
        <f t="shared" si="16"/>
        <v>0</v>
      </c>
    </row>
    <row r="793" customHeight="1" spans="1:6">
      <c r="A793" s="46"/>
      <c r="B793" s="46"/>
      <c r="C793" s="46"/>
      <c r="D793" s="46"/>
      <c r="E793" s="46"/>
      <c r="F793" s="46">
        <f t="shared" si="16"/>
        <v>0</v>
      </c>
    </row>
    <row r="794" customHeight="1" spans="1:6">
      <c r="A794" s="46"/>
      <c r="B794" s="46"/>
      <c r="C794" s="46"/>
      <c r="D794" s="46"/>
      <c r="E794" s="46"/>
      <c r="F794" s="46">
        <f t="shared" si="16"/>
        <v>0</v>
      </c>
    </row>
    <row r="795" customHeight="1" spans="1:6">
      <c r="A795" s="46"/>
      <c r="B795" s="46"/>
      <c r="C795" s="46"/>
      <c r="D795" s="46"/>
      <c r="E795" s="46"/>
      <c r="F795" s="46">
        <f t="shared" si="16"/>
        <v>0</v>
      </c>
    </row>
    <row r="796" customHeight="1" spans="1:6">
      <c r="A796" s="46"/>
      <c r="B796" s="46"/>
      <c r="C796" s="46"/>
      <c r="D796" s="46"/>
      <c r="E796" s="46"/>
      <c r="F796" s="46">
        <f t="shared" si="16"/>
        <v>0</v>
      </c>
    </row>
    <row r="797" customHeight="1" spans="1:6">
      <c r="A797" s="46"/>
      <c r="B797" s="46"/>
      <c r="C797" s="46"/>
      <c r="D797" s="46"/>
      <c r="E797" s="46"/>
      <c r="F797" s="46">
        <f t="shared" si="16"/>
        <v>0</v>
      </c>
    </row>
    <row r="798" customHeight="1" spans="1:6">
      <c r="A798" s="46"/>
      <c r="B798" s="46"/>
      <c r="C798" s="46"/>
      <c r="D798" s="46"/>
      <c r="E798" s="46"/>
      <c r="F798" s="46">
        <f t="shared" si="16"/>
        <v>0</v>
      </c>
    </row>
    <row r="799" customHeight="1" spans="1:6">
      <c r="A799" s="46"/>
      <c r="B799" s="46"/>
      <c r="C799" s="46"/>
      <c r="D799" s="46"/>
      <c r="E799" s="46"/>
      <c r="F799" s="46">
        <f t="shared" si="16"/>
        <v>0</v>
      </c>
    </row>
    <row r="800" customHeight="1" spans="1:6">
      <c r="A800" s="46"/>
      <c r="B800" s="46"/>
      <c r="C800" s="46"/>
      <c r="D800" s="46"/>
      <c r="E800" s="46"/>
      <c r="F800" s="46">
        <f t="shared" si="16"/>
        <v>0</v>
      </c>
    </row>
    <row r="801" customHeight="1" spans="1:6">
      <c r="A801" s="46"/>
      <c r="B801" s="46"/>
      <c r="C801" s="46"/>
      <c r="D801" s="46"/>
      <c r="E801" s="46"/>
      <c r="F801" s="46">
        <f t="shared" si="16"/>
        <v>0</v>
      </c>
    </row>
    <row r="802" customHeight="1" spans="1:6">
      <c r="A802" s="46"/>
      <c r="B802" s="46"/>
      <c r="C802" s="46"/>
      <c r="D802" s="46"/>
      <c r="E802" s="46"/>
      <c r="F802" s="46">
        <f t="shared" si="16"/>
        <v>0</v>
      </c>
    </row>
    <row r="803" customHeight="1" spans="1:6">
      <c r="A803" s="46"/>
      <c r="B803" s="46"/>
      <c r="C803" s="46"/>
      <c r="D803" s="46"/>
      <c r="E803" s="46"/>
      <c r="F803" s="46">
        <f t="shared" si="16"/>
        <v>0</v>
      </c>
    </row>
    <row r="804" customHeight="1" spans="1:6">
      <c r="A804" s="46"/>
      <c r="B804" s="46"/>
      <c r="C804" s="46"/>
      <c r="D804" s="46"/>
      <c r="E804" s="46"/>
      <c r="F804" s="46">
        <f t="shared" si="16"/>
        <v>0</v>
      </c>
    </row>
    <row r="805" customHeight="1" spans="1:6">
      <c r="A805" s="46"/>
      <c r="B805" s="46"/>
      <c r="C805" s="46"/>
      <c r="D805" s="46"/>
      <c r="E805" s="46"/>
      <c r="F805" s="46">
        <f t="shared" si="16"/>
        <v>0</v>
      </c>
    </row>
    <row r="806" customHeight="1" spans="1:6">
      <c r="A806" s="46"/>
      <c r="B806" s="46"/>
      <c r="C806" s="46"/>
      <c r="D806" s="46"/>
      <c r="E806" s="46"/>
      <c r="F806" s="46">
        <f t="shared" si="16"/>
        <v>0</v>
      </c>
    </row>
    <row r="807" customHeight="1" spans="1:6">
      <c r="A807" s="46"/>
      <c r="B807" s="46"/>
      <c r="C807" s="46"/>
      <c r="D807" s="46"/>
      <c r="E807" s="46"/>
      <c r="F807" s="46">
        <f t="shared" si="16"/>
        <v>0</v>
      </c>
    </row>
    <row r="808" customHeight="1" spans="1:6">
      <c r="A808" s="46"/>
      <c r="B808" s="46"/>
      <c r="C808" s="46"/>
      <c r="D808" s="46"/>
      <c r="E808" s="46"/>
      <c r="F808" s="46">
        <f t="shared" si="16"/>
        <v>0</v>
      </c>
    </row>
    <row r="809" customHeight="1" spans="1:6">
      <c r="A809" s="46"/>
      <c r="B809" s="46"/>
      <c r="C809" s="46"/>
      <c r="D809" s="46"/>
      <c r="E809" s="46"/>
      <c r="F809" s="46">
        <f t="shared" si="16"/>
        <v>0</v>
      </c>
    </row>
    <row r="810" customHeight="1" spans="1:6">
      <c r="A810" s="46"/>
      <c r="B810" s="46"/>
      <c r="C810" s="46"/>
      <c r="D810" s="46"/>
      <c r="E810" s="46"/>
      <c r="F810" s="46">
        <f t="shared" si="16"/>
        <v>0</v>
      </c>
    </row>
    <row r="811" customHeight="1" spans="1:6">
      <c r="A811" s="46"/>
      <c r="B811" s="46"/>
      <c r="C811" s="46"/>
      <c r="D811" s="46"/>
      <c r="E811" s="46"/>
      <c r="F811" s="46">
        <f t="shared" si="16"/>
        <v>0</v>
      </c>
    </row>
    <row r="812" customHeight="1" spans="1:6">
      <c r="A812" s="46"/>
      <c r="B812" s="46"/>
      <c r="C812" s="46"/>
      <c r="D812" s="46"/>
      <c r="E812" s="46"/>
      <c r="F812" s="46">
        <f t="shared" si="16"/>
        <v>0</v>
      </c>
    </row>
    <row r="813" customHeight="1" spans="1:6">
      <c r="A813" s="46"/>
      <c r="B813" s="46"/>
      <c r="C813" s="46"/>
      <c r="D813" s="46"/>
      <c r="E813" s="46"/>
      <c r="F813" s="46">
        <f t="shared" si="16"/>
        <v>0</v>
      </c>
    </row>
    <row r="814" customHeight="1" spans="1:6">
      <c r="A814" s="46"/>
      <c r="B814" s="46"/>
      <c r="C814" s="46"/>
      <c r="D814" s="46"/>
      <c r="E814" s="46"/>
      <c r="F814" s="46">
        <f t="shared" si="16"/>
        <v>0</v>
      </c>
    </row>
    <row r="815" customHeight="1" spans="1:6">
      <c r="A815" s="46"/>
      <c r="B815" s="46"/>
      <c r="C815" s="46"/>
      <c r="D815" s="46"/>
      <c r="E815" s="46"/>
      <c r="F815" s="46">
        <f t="shared" si="16"/>
        <v>0</v>
      </c>
    </row>
    <row r="816" customHeight="1" spans="1:6">
      <c r="A816" s="46"/>
      <c r="B816" s="46"/>
      <c r="C816" s="46"/>
      <c r="D816" s="46"/>
      <c r="E816" s="46"/>
      <c r="F816" s="46">
        <f t="shared" si="16"/>
        <v>0</v>
      </c>
    </row>
    <row r="817" customHeight="1" spans="1:6">
      <c r="A817" s="46"/>
      <c r="B817" s="46"/>
      <c r="C817" s="46"/>
      <c r="D817" s="46"/>
      <c r="E817" s="46"/>
      <c r="F817" s="46">
        <f t="shared" si="16"/>
        <v>0</v>
      </c>
    </row>
    <row r="818" customHeight="1" spans="1:6">
      <c r="A818" s="46"/>
      <c r="B818" s="46"/>
      <c r="C818" s="46"/>
      <c r="D818" s="46"/>
      <c r="E818" s="46"/>
      <c r="F818" s="46">
        <f t="shared" si="16"/>
        <v>0</v>
      </c>
    </row>
    <row r="819" customHeight="1" spans="1:6">
      <c r="A819" s="46"/>
      <c r="B819" s="46"/>
      <c r="C819" s="46"/>
      <c r="D819" s="46"/>
      <c r="E819" s="46"/>
      <c r="F819" s="46">
        <f t="shared" si="16"/>
        <v>0</v>
      </c>
    </row>
    <row r="820" customHeight="1" spans="1:6">
      <c r="A820" s="46"/>
      <c r="B820" s="46"/>
      <c r="C820" s="46"/>
      <c r="D820" s="46"/>
      <c r="E820" s="46"/>
      <c r="F820" s="46">
        <f t="shared" si="16"/>
        <v>0</v>
      </c>
    </row>
    <row r="821" customHeight="1" spans="1:6">
      <c r="A821" s="46"/>
      <c r="B821" s="46"/>
      <c r="C821" s="46"/>
      <c r="D821" s="46"/>
      <c r="E821" s="46"/>
      <c r="F821" s="46">
        <f t="shared" si="16"/>
        <v>0</v>
      </c>
    </row>
    <row r="822" customHeight="1" spans="1:6">
      <c r="A822" s="46"/>
      <c r="B822" s="46"/>
      <c r="C822" s="46"/>
      <c r="D822" s="46"/>
      <c r="E822" s="46"/>
      <c r="F822" s="46">
        <f t="shared" si="16"/>
        <v>0</v>
      </c>
    </row>
    <row r="823" customHeight="1" spans="1:6">
      <c r="A823" s="46"/>
      <c r="B823" s="46"/>
      <c r="C823" s="46"/>
      <c r="D823" s="46"/>
      <c r="E823" s="46"/>
      <c r="F823" s="46">
        <f t="shared" si="16"/>
        <v>0</v>
      </c>
    </row>
    <row r="824" customHeight="1" spans="1:6">
      <c r="A824" s="46"/>
      <c r="B824" s="46"/>
      <c r="C824" s="46"/>
      <c r="D824" s="46"/>
      <c r="E824" s="46"/>
      <c r="F824" s="46">
        <f t="shared" si="16"/>
        <v>0</v>
      </c>
    </row>
    <row r="825" customHeight="1" spans="1:6">
      <c r="A825" s="46"/>
      <c r="B825" s="46"/>
      <c r="C825" s="46"/>
      <c r="D825" s="46"/>
      <c r="E825" s="46"/>
      <c r="F825" s="46">
        <f t="shared" si="16"/>
        <v>0</v>
      </c>
    </row>
    <row r="826" customHeight="1" spans="1:6">
      <c r="A826" s="46"/>
      <c r="B826" s="46"/>
      <c r="C826" s="46"/>
      <c r="D826" s="46"/>
      <c r="E826" s="46"/>
      <c r="F826" s="46">
        <f t="shared" si="16"/>
        <v>0</v>
      </c>
    </row>
    <row r="827" customHeight="1" spans="1:6">
      <c r="A827" s="46"/>
      <c r="B827" s="46"/>
      <c r="C827" s="46"/>
      <c r="D827" s="46"/>
      <c r="E827" s="46"/>
      <c r="F827" s="46">
        <f t="shared" si="16"/>
        <v>0</v>
      </c>
    </row>
    <row r="828" customHeight="1" spans="1:6">
      <c r="A828" s="46"/>
      <c r="B828" s="46"/>
      <c r="C828" s="46"/>
      <c r="D828" s="46"/>
      <c r="E828" s="46"/>
      <c r="F828" s="46">
        <f t="shared" si="16"/>
        <v>0</v>
      </c>
    </row>
    <row r="829" customHeight="1" spans="1:6">
      <c r="A829" s="46"/>
      <c r="B829" s="46"/>
      <c r="C829" s="46"/>
      <c r="D829" s="46"/>
      <c r="E829" s="46"/>
      <c r="F829" s="46">
        <f t="shared" si="16"/>
        <v>0</v>
      </c>
    </row>
    <row r="830" customHeight="1" spans="1:6">
      <c r="A830" s="46"/>
      <c r="B830" s="46"/>
      <c r="C830" s="46"/>
      <c r="D830" s="46"/>
      <c r="E830" s="46"/>
      <c r="F830" s="46">
        <f t="shared" si="16"/>
        <v>0</v>
      </c>
    </row>
    <row r="831" customHeight="1" spans="1:6">
      <c r="A831" s="46"/>
      <c r="B831" s="46"/>
      <c r="C831" s="46"/>
      <c r="D831" s="46"/>
      <c r="E831" s="46"/>
      <c r="F831" s="46">
        <f t="shared" si="16"/>
        <v>0</v>
      </c>
    </row>
    <row r="832" customHeight="1" spans="1:6">
      <c r="A832" s="46"/>
      <c r="B832" s="46"/>
      <c r="C832" s="46"/>
      <c r="D832" s="46"/>
      <c r="E832" s="46"/>
      <c r="F832" s="46">
        <f t="shared" si="16"/>
        <v>0</v>
      </c>
    </row>
    <row r="833" customHeight="1" spans="1:6">
      <c r="A833" s="46"/>
      <c r="B833" s="46"/>
      <c r="C833" s="46"/>
      <c r="D833" s="46"/>
      <c r="E833" s="46"/>
      <c r="F833" s="46">
        <f t="shared" si="16"/>
        <v>0</v>
      </c>
    </row>
    <row r="834" customHeight="1" spans="1:6">
      <c r="A834" s="46"/>
      <c r="B834" s="46"/>
      <c r="C834" s="46"/>
      <c r="D834" s="46"/>
      <c r="E834" s="46"/>
      <c r="F834" s="46">
        <f t="shared" si="16"/>
        <v>0</v>
      </c>
    </row>
    <row r="835" customHeight="1" spans="1:6">
      <c r="A835" s="46"/>
      <c r="B835" s="46"/>
      <c r="C835" s="46"/>
      <c r="D835" s="46"/>
      <c r="E835" s="46"/>
      <c r="F835" s="46">
        <f t="shared" si="16"/>
        <v>0</v>
      </c>
    </row>
    <row r="836" customHeight="1" spans="1:6">
      <c r="A836" s="46"/>
      <c r="B836" s="46"/>
      <c r="C836" s="46"/>
      <c r="D836" s="46"/>
      <c r="E836" s="46"/>
      <c r="F836" s="46">
        <f t="shared" ref="F836:F899" si="17">D836*E836/1000</f>
        <v>0</v>
      </c>
    </row>
    <row r="837" customHeight="1" spans="1:6">
      <c r="A837" s="46"/>
      <c r="B837" s="46"/>
      <c r="C837" s="46"/>
      <c r="D837" s="46"/>
      <c r="E837" s="46"/>
      <c r="F837" s="46">
        <f t="shared" si="17"/>
        <v>0</v>
      </c>
    </row>
    <row r="838" customHeight="1" spans="1:6">
      <c r="A838" s="46"/>
      <c r="B838" s="46"/>
      <c r="C838" s="46"/>
      <c r="D838" s="46"/>
      <c r="E838" s="46"/>
      <c r="F838" s="46">
        <f t="shared" si="17"/>
        <v>0</v>
      </c>
    </row>
    <row r="839" customHeight="1" spans="1:6">
      <c r="A839" s="46"/>
      <c r="B839" s="46"/>
      <c r="C839" s="46"/>
      <c r="D839" s="46"/>
      <c r="E839" s="46"/>
      <c r="F839" s="46">
        <f t="shared" si="17"/>
        <v>0</v>
      </c>
    </row>
    <row r="840" customHeight="1" spans="1:6">
      <c r="A840" s="46"/>
      <c r="B840" s="46"/>
      <c r="C840" s="46"/>
      <c r="D840" s="46"/>
      <c r="E840" s="46"/>
      <c r="F840" s="46">
        <f t="shared" si="17"/>
        <v>0</v>
      </c>
    </row>
    <row r="841" customHeight="1" spans="1:6">
      <c r="A841" s="46"/>
      <c r="B841" s="46"/>
      <c r="C841" s="46"/>
      <c r="D841" s="46"/>
      <c r="E841" s="46"/>
      <c r="F841" s="46">
        <f t="shared" si="17"/>
        <v>0</v>
      </c>
    </row>
    <row r="842" customHeight="1" spans="1:6">
      <c r="A842" s="46"/>
      <c r="B842" s="46"/>
      <c r="C842" s="46"/>
      <c r="D842" s="46"/>
      <c r="E842" s="46"/>
      <c r="F842" s="46">
        <f t="shared" si="17"/>
        <v>0</v>
      </c>
    </row>
    <row r="843" customHeight="1" spans="1:6">
      <c r="A843" s="46"/>
      <c r="B843" s="46"/>
      <c r="C843" s="46"/>
      <c r="D843" s="46"/>
      <c r="E843" s="46"/>
      <c r="F843" s="46">
        <f t="shared" si="17"/>
        <v>0</v>
      </c>
    </row>
    <row r="844" customHeight="1" spans="1:6">
      <c r="A844" s="46"/>
      <c r="B844" s="46"/>
      <c r="C844" s="46"/>
      <c r="D844" s="46"/>
      <c r="E844" s="46"/>
      <c r="F844" s="46">
        <f t="shared" si="17"/>
        <v>0</v>
      </c>
    </row>
    <row r="845" customHeight="1" spans="1:6">
      <c r="A845" s="46"/>
      <c r="B845" s="46"/>
      <c r="C845" s="46"/>
      <c r="D845" s="46"/>
      <c r="E845" s="46"/>
      <c r="F845" s="46">
        <f t="shared" si="17"/>
        <v>0</v>
      </c>
    </row>
    <row r="846" customHeight="1" spans="1:6">
      <c r="A846" s="46"/>
      <c r="B846" s="46"/>
      <c r="C846" s="46"/>
      <c r="D846" s="46"/>
      <c r="E846" s="46"/>
      <c r="F846" s="46">
        <f t="shared" si="17"/>
        <v>0</v>
      </c>
    </row>
    <row r="847" customHeight="1" spans="1:6">
      <c r="A847" s="46"/>
      <c r="B847" s="46"/>
      <c r="C847" s="46"/>
      <c r="D847" s="46"/>
      <c r="E847" s="46"/>
      <c r="F847" s="46">
        <f t="shared" si="17"/>
        <v>0</v>
      </c>
    </row>
    <row r="848" customHeight="1" spans="1:6">
      <c r="A848" s="46"/>
      <c r="B848" s="46"/>
      <c r="C848" s="46"/>
      <c r="D848" s="46"/>
      <c r="E848" s="46"/>
      <c r="F848" s="46">
        <f t="shared" si="17"/>
        <v>0</v>
      </c>
    </row>
    <row r="849" customHeight="1" spans="1:6">
      <c r="A849" s="46"/>
      <c r="B849" s="46"/>
      <c r="C849" s="46"/>
      <c r="D849" s="46"/>
      <c r="E849" s="46"/>
      <c r="F849" s="46">
        <f t="shared" si="17"/>
        <v>0</v>
      </c>
    </row>
    <row r="850" customHeight="1" spans="1:6">
      <c r="A850" s="46"/>
      <c r="B850" s="46"/>
      <c r="C850" s="46"/>
      <c r="D850" s="46"/>
      <c r="E850" s="46"/>
      <c r="F850" s="46">
        <f t="shared" si="17"/>
        <v>0</v>
      </c>
    </row>
    <row r="851" customHeight="1" spans="1:6">
      <c r="A851" s="46"/>
      <c r="B851" s="46"/>
      <c r="C851" s="46"/>
      <c r="D851" s="46"/>
      <c r="E851" s="46"/>
      <c r="F851" s="46">
        <f t="shared" si="17"/>
        <v>0</v>
      </c>
    </row>
    <row r="852" customHeight="1" spans="1:6">
      <c r="A852" s="46"/>
      <c r="B852" s="46"/>
      <c r="C852" s="46"/>
      <c r="D852" s="46"/>
      <c r="E852" s="46"/>
      <c r="F852" s="46">
        <f t="shared" si="17"/>
        <v>0</v>
      </c>
    </row>
    <row r="853" customHeight="1" spans="1:6">
      <c r="A853" s="46"/>
      <c r="B853" s="46"/>
      <c r="C853" s="46"/>
      <c r="D853" s="46"/>
      <c r="E853" s="46"/>
      <c r="F853" s="46">
        <f t="shared" si="17"/>
        <v>0</v>
      </c>
    </row>
    <row r="854" customHeight="1" spans="1:6">
      <c r="A854" s="46"/>
      <c r="B854" s="46"/>
      <c r="C854" s="46"/>
      <c r="D854" s="46"/>
      <c r="E854" s="46"/>
      <c r="F854" s="46">
        <f t="shared" si="17"/>
        <v>0</v>
      </c>
    </row>
    <row r="855" customHeight="1" spans="1:6">
      <c r="A855" s="46"/>
      <c r="B855" s="46"/>
      <c r="C855" s="46"/>
      <c r="D855" s="46"/>
      <c r="E855" s="46"/>
      <c r="F855" s="46">
        <f t="shared" si="17"/>
        <v>0</v>
      </c>
    </row>
    <row r="856" customHeight="1" spans="1:6">
      <c r="A856" s="46"/>
      <c r="B856" s="46"/>
      <c r="C856" s="46"/>
      <c r="D856" s="46"/>
      <c r="E856" s="46"/>
      <c r="F856" s="46">
        <f t="shared" si="17"/>
        <v>0</v>
      </c>
    </row>
    <row r="857" customHeight="1" spans="1:6">
      <c r="A857" s="46"/>
      <c r="B857" s="46"/>
      <c r="C857" s="46"/>
      <c r="D857" s="46"/>
      <c r="E857" s="46"/>
      <c r="F857" s="46">
        <f t="shared" si="17"/>
        <v>0</v>
      </c>
    </row>
    <row r="858" customHeight="1" spans="1:6">
      <c r="A858" s="46"/>
      <c r="B858" s="46"/>
      <c r="C858" s="46"/>
      <c r="D858" s="46"/>
      <c r="E858" s="46"/>
      <c r="F858" s="46">
        <f t="shared" si="17"/>
        <v>0</v>
      </c>
    </row>
    <row r="859" customHeight="1" spans="1:6">
      <c r="A859" s="46"/>
      <c r="B859" s="46"/>
      <c r="C859" s="46"/>
      <c r="D859" s="46"/>
      <c r="E859" s="46"/>
      <c r="F859" s="46">
        <f t="shared" si="17"/>
        <v>0</v>
      </c>
    </row>
    <row r="860" customHeight="1" spans="1:6">
      <c r="A860" s="46"/>
      <c r="B860" s="46"/>
      <c r="C860" s="46"/>
      <c r="D860" s="46"/>
      <c r="E860" s="46"/>
      <c r="F860" s="46">
        <f t="shared" si="17"/>
        <v>0</v>
      </c>
    </row>
    <row r="861" customHeight="1" spans="1:6">
      <c r="A861" s="46"/>
      <c r="B861" s="46"/>
      <c r="C861" s="46"/>
      <c r="D861" s="46"/>
      <c r="E861" s="46"/>
      <c r="F861" s="46">
        <f t="shared" si="17"/>
        <v>0</v>
      </c>
    </row>
    <row r="862" customHeight="1" spans="1:6">
      <c r="A862" s="46"/>
      <c r="B862" s="46"/>
      <c r="C862" s="46"/>
      <c r="D862" s="46"/>
      <c r="E862" s="46"/>
      <c r="F862" s="46">
        <f t="shared" si="17"/>
        <v>0</v>
      </c>
    </row>
    <row r="863" customHeight="1" spans="1:6">
      <c r="A863" s="46"/>
      <c r="B863" s="46"/>
      <c r="C863" s="46"/>
      <c r="D863" s="46"/>
      <c r="E863" s="46"/>
      <c r="F863" s="46">
        <f t="shared" si="17"/>
        <v>0</v>
      </c>
    </row>
    <row r="864" customHeight="1" spans="1:6">
      <c r="A864" s="46"/>
      <c r="B864" s="46"/>
      <c r="C864" s="46"/>
      <c r="D864" s="46"/>
      <c r="E864" s="46"/>
      <c r="F864" s="46">
        <f t="shared" si="17"/>
        <v>0</v>
      </c>
    </row>
    <row r="865" customHeight="1" spans="1:6">
      <c r="A865" s="46"/>
      <c r="B865" s="46"/>
      <c r="C865" s="46"/>
      <c r="D865" s="46"/>
      <c r="E865" s="46"/>
      <c r="F865" s="46">
        <f t="shared" si="17"/>
        <v>0</v>
      </c>
    </row>
    <row r="866" customHeight="1" spans="1:6">
      <c r="A866" s="46"/>
      <c r="B866" s="46"/>
      <c r="C866" s="46"/>
      <c r="D866" s="46"/>
      <c r="E866" s="46"/>
      <c r="F866" s="46">
        <f t="shared" si="17"/>
        <v>0</v>
      </c>
    </row>
    <row r="867" customHeight="1" spans="1:6">
      <c r="A867" s="46"/>
      <c r="B867" s="46"/>
      <c r="C867" s="46"/>
      <c r="D867" s="46"/>
      <c r="E867" s="46"/>
      <c r="F867" s="46">
        <f t="shared" si="17"/>
        <v>0</v>
      </c>
    </row>
    <row r="868" customHeight="1" spans="1:6">
      <c r="A868" s="46"/>
      <c r="B868" s="46"/>
      <c r="C868" s="46"/>
      <c r="D868" s="46"/>
      <c r="E868" s="46"/>
      <c r="F868" s="46">
        <f t="shared" si="17"/>
        <v>0</v>
      </c>
    </row>
    <row r="869" customHeight="1" spans="1:6">
      <c r="A869" s="46"/>
      <c r="B869" s="46"/>
      <c r="C869" s="46"/>
      <c r="D869" s="46"/>
      <c r="E869" s="46"/>
      <c r="F869" s="46">
        <f t="shared" si="17"/>
        <v>0</v>
      </c>
    </row>
    <row r="870" customHeight="1" spans="1:6">
      <c r="A870" s="46"/>
      <c r="B870" s="46"/>
      <c r="C870" s="46"/>
      <c r="D870" s="46"/>
      <c r="E870" s="46"/>
      <c r="F870" s="46">
        <f t="shared" si="17"/>
        <v>0</v>
      </c>
    </row>
    <row r="871" customHeight="1" spans="1:6">
      <c r="A871" s="46"/>
      <c r="B871" s="46"/>
      <c r="C871" s="46"/>
      <c r="D871" s="46"/>
      <c r="E871" s="46"/>
      <c r="F871" s="46">
        <f t="shared" si="17"/>
        <v>0</v>
      </c>
    </row>
    <row r="872" customHeight="1" spans="1:6">
      <c r="A872" s="46"/>
      <c r="B872" s="46"/>
      <c r="C872" s="46"/>
      <c r="D872" s="46"/>
      <c r="E872" s="46"/>
      <c r="F872" s="46">
        <f t="shared" si="17"/>
        <v>0</v>
      </c>
    </row>
    <row r="873" customHeight="1" spans="1:6">
      <c r="A873" s="46"/>
      <c r="B873" s="46"/>
      <c r="C873" s="46"/>
      <c r="D873" s="46"/>
      <c r="E873" s="46"/>
      <c r="F873" s="46">
        <f t="shared" si="17"/>
        <v>0</v>
      </c>
    </row>
    <row r="874" customHeight="1" spans="1:6">
      <c r="A874" s="46"/>
      <c r="B874" s="46"/>
      <c r="C874" s="46"/>
      <c r="D874" s="46"/>
      <c r="E874" s="46"/>
      <c r="F874" s="46">
        <f t="shared" si="17"/>
        <v>0</v>
      </c>
    </row>
    <row r="875" customHeight="1" spans="1:6">
      <c r="A875" s="46"/>
      <c r="B875" s="46"/>
      <c r="C875" s="46"/>
      <c r="D875" s="46"/>
      <c r="E875" s="46"/>
      <c r="F875" s="46">
        <f t="shared" si="17"/>
        <v>0</v>
      </c>
    </row>
    <row r="876" customHeight="1" spans="1:6">
      <c r="A876" s="46"/>
      <c r="B876" s="46"/>
      <c r="C876" s="46"/>
      <c r="D876" s="46"/>
      <c r="E876" s="46"/>
      <c r="F876" s="46">
        <f t="shared" si="17"/>
        <v>0</v>
      </c>
    </row>
    <row r="877" customHeight="1" spans="1:6">
      <c r="A877" s="46"/>
      <c r="B877" s="46"/>
      <c r="C877" s="46"/>
      <c r="D877" s="46"/>
      <c r="E877" s="46"/>
      <c r="F877" s="46">
        <f t="shared" si="17"/>
        <v>0</v>
      </c>
    </row>
    <row r="878" customHeight="1" spans="1:6">
      <c r="A878" s="46"/>
      <c r="B878" s="46"/>
      <c r="C878" s="46"/>
      <c r="D878" s="46"/>
      <c r="E878" s="46"/>
      <c r="F878" s="46">
        <f t="shared" si="17"/>
        <v>0</v>
      </c>
    </row>
    <row r="879" customHeight="1" spans="1:6">
      <c r="A879" s="46"/>
      <c r="B879" s="46"/>
      <c r="C879" s="46"/>
      <c r="D879" s="46"/>
      <c r="E879" s="46"/>
      <c r="F879" s="46">
        <f t="shared" si="17"/>
        <v>0</v>
      </c>
    </row>
    <row r="880" customHeight="1" spans="1:6">
      <c r="A880" s="46"/>
      <c r="B880" s="46"/>
      <c r="C880" s="46"/>
      <c r="D880" s="46"/>
      <c r="E880" s="46"/>
      <c r="F880" s="46">
        <f t="shared" si="17"/>
        <v>0</v>
      </c>
    </row>
    <row r="881" customHeight="1" spans="1:6">
      <c r="A881" s="46"/>
      <c r="B881" s="46"/>
      <c r="C881" s="46"/>
      <c r="D881" s="46"/>
      <c r="E881" s="46"/>
      <c r="F881" s="46">
        <f t="shared" si="17"/>
        <v>0</v>
      </c>
    </row>
    <row r="882" customHeight="1" spans="1:6">
      <c r="A882" s="46"/>
      <c r="B882" s="46"/>
      <c r="C882" s="46"/>
      <c r="D882" s="46"/>
      <c r="E882" s="46"/>
      <c r="F882" s="46">
        <f t="shared" si="17"/>
        <v>0</v>
      </c>
    </row>
    <row r="883" customHeight="1" spans="1:6">
      <c r="A883" s="46"/>
      <c r="B883" s="46"/>
      <c r="C883" s="46"/>
      <c r="D883" s="46"/>
      <c r="E883" s="46"/>
      <c r="F883" s="46">
        <f t="shared" si="17"/>
        <v>0</v>
      </c>
    </row>
    <row r="884" customHeight="1" spans="1:6">
      <c r="A884" s="46"/>
      <c r="B884" s="46"/>
      <c r="C884" s="46"/>
      <c r="D884" s="46"/>
      <c r="E884" s="46"/>
      <c r="F884" s="46">
        <f t="shared" si="17"/>
        <v>0</v>
      </c>
    </row>
    <row r="885" customHeight="1" spans="1:6">
      <c r="A885" s="46"/>
      <c r="B885" s="46"/>
      <c r="C885" s="46"/>
      <c r="D885" s="46"/>
      <c r="E885" s="46"/>
      <c r="F885" s="46">
        <f t="shared" si="17"/>
        <v>0</v>
      </c>
    </row>
    <row r="886" customHeight="1" spans="1:6">
      <c r="A886" s="46"/>
      <c r="B886" s="46"/>
      <c r="C886" s="46"/>
      <c r="D886" s="46"/>
      <c r="E886" s="46"/>
      <c r="F886" s="46">
        <f t="shared" si="17"/>
        <v>0</v>
      </c>
    </row>
    <row r="887" customHeight="1" spans="1:6">
      <c r="A887" s="46"/>
      <c r="B887" s="46"/>
      <c r="C887" s="46"/>
      <c r="D887" s="46"/>
      <c r="E887" s="46"/>
      <c r="F887" s="46">
        <f t="shared" si="17"/>
        <v>0</v>
      </c>
    </row>
    <row r="888" customHeight="1" spans="1:6">
      <c r="A888" s="46"/>
      <c r="B888" s="46"/>
      <c r="C888" s="46"/>
      <c r="D888" s="46"/>
      <c r="E888" s="46"/>
      <c r="F888" s="46">
        <f t="shared" si="17"/>
        <v>0</v>
      </c>
    </row>
    <row r="889" customHeight="1" spans="1:6">
      <c r="A889" s="46"/>
      <c r="B889" s="46"/>
      <c r="C889" s="46"/>
      <c r="D889" s="46"/>
      <c r="E889" s="46"/>
      <c r="F889" s="46">
        <f t="shared" si="17"/>
        <v>0</v>
      </c>
    </row>
    <row r="890" customHeight="1" spans="1:6">
      <c r="A890" s="46"/>
      <c r="B890" s="46"/>
      <c r="C890" s="46"/>
      <c r="D890" s="46"/>
      <c r="E890" s="46"/>
      <c r="F890" s="46">
        <f t="shared" si="17"/>
        <v>0</v>
      </c>
    </row>
    <row r="891" customHeight="1" spans="1:6">
      <c r="A891" s="46"/>
      <c r="B891" s="46"/>
      <c r="C891" s="46"/>
      <c r="D891" s="46"/>
      <c r="E891" s="46"/>
      <c r="F891" s="46">
        <f t="shared" si="17"/>
        <v>0</v>
      </c>
    </row>
    <row r="892" customHeight="1" spans="1:6">
      <c r="A892" s="46"/>
      <c r="B892" s="46"/>
      <c r="C892" s="46"/>
      <c r="D892" s="46"/>
      <c r="E892" s="46"/>
      <c r="F892" s="46">
        <f t="shared" si="17"/>
        <v>0</v>
      </c>
    </row>
    <row r="893" customHeight="1" spans="1:6">
      <c r="A893" s="46"/>
      <c r="B893" s="46"/>
      <c r="C893" s="46"/>
      <c r="D893" s="46"/>
      <c r="E893" s="46"/>
      <c r="F893" s="46">
        <f t="shared" si="17"/>
        <v>0</v>
      </c>
    </row>
    <row r="894" customHeight="1" spans="1:6">
      <c r="A894" s="46"/>
      <c r="B894" s="46"/>
      <c r="C894" s="46"/>
      <c r="D894" s="46"/>
      <c r="E894" s="46"/>
      <c r="F894" s="46">
        <f t="shared" si="17"/>
        <v>0</v>
      </c>
    </row>
    <row r="895" customHeight="1" spans="1:6">
      <c r="A895" s="46"/>
      <c r="B895" s="46"/>
      <c r="C895" s="46"/>
      <c r="D895" s="46"/>
      <c r="E895" s="46"/>
      <c r="F895" s="46">
        <f t="shared" si="17"/>
        <v>0</v>
      </c>
    </row>
    <row r="896" customHeight="1" spans="1:6">
      <c r="A896" s="46"/>
      <c r="B896" s="46"/>
      <c r="C896" s="46"/>
      <c r="D896" s="46"/>
      <c r="E896" s="46"/>
      <c r="F896" s="46">
        <f t="shared" si="17"/>
        <v>0</v>
      </c>
    </row>
    <row r="897" customHeight="1" spans="1:6">
      <c r="A897" s="46"/>
      <c r="B897" s="46"/>
      <c r="C897" s="46"/>
      <c r="D897" s="46"/>
      <c r="E897" s="46"/>
      <c r="F897" s="46">
        <f t="shared" si="17"/>
        <v>0</v>
      </c>
    </row>
    <row r="898" customHeight="1" spans="1:6">
      <c r="A898" s="46"/>
      <c r="B898" s="46"/>
      <c r="C898" s="46"/>
      <c r="D898" s="46"/>
      <c r="E898" s="46"/>
      <c r="F898" s="46">
        <f t="shared" si="17"/>
        <v>0</v>
      </c>
    </row>
    <row r="899" customHeight="1" spans="1:6">
      <c r="A899" s="46"/>
      <c r="B899" s="46"/>
      <c r="C899" s="46"/>
      <c r="D899" s="46"/>
      <c r="E899" s="46"/>
      <c r="F899" s="46">
        <f t="shared" si="17"/>
        <v>0</v>
      </c>
    </row>
    <row r="900" customHeight="1" spans="1:6">
      <c r="A900" s="46"/>
      <c r="B900" s="46"/>
      <c r="C900" s="46"/>
      <c r="D900" s="46"/>
      <c r="E900" s="46"/>
      <c r="F900" s="46">
        <f t="shared" ref="F900:F963" si="18">D900*E900/1000</f>
        <v>0</v>
      </c>
    </row>
    <row r="901" customHeight="1" spans="1:6">
      <c r="A901" s="46"/>
      <c r="B901" s="46"/>
      <c r="C901" s="46"/>
      <c r="D901" s="46"/>
      <c r="E901" s="46"/>
      <c r="F901" s="46">
        <f t="shared" si="18"/>
        <v>0</v>
      </c>
    </row>
    <row r="902" customHeight="1" spans="1:6">
      <c r="A902" s="46"/>
      <c r="B902" s="46"/>
      <c r="C902" s="46"/>
      <c r="D902" s="46"/>
      <c r="E902" s="46"/>
      <c r="F902" s="46">
        <f t="shared" si="18"/>
        <v>0</v>
      </c>
    </row>
    <row r="903" customHeight="1" spans="1:6">
      <c r="A903" s="46"/>
      <c r="B903" s="46"/>
      <c r="C903" s="46"/>
      <c r="D903" s="46"/>
      <c r="E903" s="46"/>
      <c r="F903" s="46">
        <f t="shared" si="18"/>
        <v>0</v>
      </c>
    </row>
    <row r="904" customHeight="1" spans="1:6">
      <c r="A904" s="46"/>
      <c r="B904" s="46"/>
      <c r="C904" s="46"/>
      <c r="D904" s="46"/>
      <c r="E904" s="46"/>
      <c r="F904" s="46">
        <f t="shared" si="18"/>
        <v>0</v>
      </c>
    </row>
    <row r="905" customHeight="1" spans="1:6">
      <c r="A905" s="46"/>
      <c r="B905" s="46"/>
      <c r="C905" s="46"/>
      <c r="D905" s="46"/>
      <c r="E905" s="46"/>
      <c r="F905" s="46">
        <f t="shared" si="18"/>
        <v>0</v>
      </c>
    </row>
    <row r="906" customHeight="1" spans="1:6">
      <c r="A906" s="46"/>
      <c r="B906" s="46"/>
      <c r="C906" s="46"/>
      <c r="D906" s="46"/>
      <c r="E906" s="46"/>
      <c r="F906" s="46">
        <f t="shared" si="18"/>
        <v>0</v>
      </c>
    </row>
    <row r="907" customHeight="1" spans="1:6">
      <c r="A907" s="46"/>
      <c r="B907" s="46"/>
      <c r="C907" s="46"/>
      <c r="D907" s="46"/>
      <c r="E907" s="46"/>
      <c r="F907" s="46">
        <f t="shared" si="18"/>
        <v>0</v>
      </c>
    </row>
    <row r="908" customHeight="1" spans="1:6">
      <c r="A908" s="46"/>
      <c r="B908" s="46"/>
      <c r="C908" s="46"/>
      <c r="D908" s="46"/>
      <c r="E908" s="46"/>
      <c r="F908" s="46">
        <f t="shared" si="18"/>
        <v>0</v>
      </c>
    </row>
    <row r="909" customHeight="1" spans="1:6">
      <c r="A909" s="46"/>
      <c r="B909" s="46"/>
      <c r="C909" s="46"/>
      <c r="D909" s="46"/>
      <c r="E909" s="46"/>
      <c r="F909" s="46">
        <f t="shared" si="18"/>
        <v>0</v>
      </c>
    </row>
    <row r="910" customHeight="1" spans="1:6">
      <c r="A910" s="46"/>
      <c r="B910" s="46"/>
      <c r="C910" s="46"/>
      <c r="D910" s="46"/>
      <c r="E910" s="46"/>
      <c r="F910" s="46">
        <f t="shared" si="18"/>
        <v>0</v>
      </c>
    </row>
    <row r="911" customHeight="1" spans="1:6">
      <c r="A911" s="46"/>
      <c r="B911" s="46"/>
      <c r="C911" s="46"/>
      <c r="D911" s="46"/>
      <c r="E911" s="46"/>
      <c r="F911" s="46">
        <f t="shared" si="18"/>
        <v>0</v>
      </c>
    </row>
    <row r="912" customHeight="1" spans="1:6">
      <c r="A912" s="46"/>
      <c r="B912" s="46"/>
      <c r="C912" s="46"/>
      <c r="D912" s="46"/>
      <c r="E912" s="46"/>
      <c r="F912" s="46">
        <f t="shared" si="18"/>
        <v>0</v>
      </c>
    </row>
    <row r="913" customHeight="1" spans="1:6">
      <c r="A913" s="46"/>
      <c r="B913" s="46"/>
      <c r="C913" s="46"/>
      <c r="D913" s="46"/>
      <c r="E913" s="46"/>
      <c r="F913" s="46">
        <f t="shared" si="18"/>
        <v>0</v>
      </c>
    </row>
    <row r="914" customHeight="1" spans="1:6">
      <c r="A914" s="46"/>
      <c r="B914" s="46"/>
      <c r="C914" s="46"/>
      <c r="D914" s="46"/>
      <c r="E914" s="46"/>
      <c r="F914" s="46">
        <f t="shared" si="18"/>
        <v>0</v>
      </c>
    </row>
    <row r="915" customHeight="1" spans="1:6">
      <c r="A915" s="46"/>
      <c r="B915" s="46"/>
      <c r="C915" s="46"/>
      <c r="D915" s="46"/>
      <c r="E915" s="46"/>
      <c r="F915" s="46">
        <f t="shared" si="18"/>
        <v>0</v>
      </c>
    </row>
    <row r="916" customHeight="1" spans="1:6">
      <c r="A916" s="46"/>
      <c r="B916" s="46"/>
      <c r="C916" s="46"/>
      <c r="D916" s="46"/>
      <c r="E916" s="46"/>
      <c r="F916" s="46">
        <f t="shared" si="18"/>
        <v>0</v>
      </c>
    </row>
    <row r="917" customHeight="1" spans="1:6">
      <c r="A917" s="46"/>
      <c r="B917" s="46"/>
      <c r="C917" s="46"/>
      <c r="D917" s="46"/>
      <c r="E917" s="46"/>
      <c r="F917" s="46">
        <f t="shared" si="18"/>
        <v>0</v>
      </c>
    </row>
    <row r="918" customHeight="1" spans="1:6">
      <c r="A918" s="46"/>
      <c r="B918" s="46"/>
      <c r="C918" s="46"/>
      <c r="D918" s="46"/>
      <c r="E918" s="46"/>
      <c r="F918" s="46">
        <f t="shared" si="18"/>
        <v>0</v>
      </c>
    </row>
    <row r="919" customHeight="1" spans="1:6">
      <c r="A919" s="46"/>
      <c r="B919" s="46"/>
      <c r="C919" s="46"/>
      <c r="D919" s="46"/>
      <c r="E919" s="46"/>
      <c r="F919" s="46">
        <f t="shared" si="18"/>
        <v>0</v>
      </c>
    </row>
    <row r="920" customHeight="1" spans="1:6">
      <c r="A920" s="46"/>
      <c r="B920" s="46"/>
      <c r="C920" s="46"/>
      <c r="D920" s="46"/>
      <c r="E920" s="46"/>
      <c r="F920" s="46">
        <f t="shared" si="18"/>
        <v>0</v>
      </c>
    </row>
    <row r="921" customHeight="1" spans="1:6">
      <c r="A921" s="46"/>
      <c r="B921" s="46"/>
      <c r="C921" s="46"/>
      <c r="D921" s="46"/>
      <c r="E921" s="46"/>
      <c r="F921" s="46">
        <f t="shared" si="18"/>
        <v>0</v>
      </c>
    </row>
    <row r="922" customHeight="1" spans="1:6">
      <c r="A922" s="46"/>
      <c r="B922" s="46"/>
      <c r="C922" s="46"/>
      <c r="D922" s="46"/>
      <c r="E922" s="46"/>
      <c r="F922" s="46">
        <f t="shared" si="18"/>
        <v>0</v>
      </c>
    </row>
    <row r="923" customHeight="1" spans="1:6">
      <c r="A923" s="46"/>
      <c r="B923" s="46"/>
      <c r="C923" s="46"/>
      <c r="D923" s="46"/>
      <c r="E923" s="46"/>
      <c r="F923" s="46">
        <f t="shared" si="18"/>
        <v>0</v>
      </c>
    </row>
    <row r="924" customHeight="1" spans="1:6">
      <c r="A924" s="46"/>
      <c r="B924" s="46"/>
      <c r="C924" s="46"/>
      <c r="D924" s="46"/>
      <c r="E924" s="46"/>
      <c r="F924" s="46">
        <f t="shared" si="18"/>
        <v>0</v>
      </c>
    </row>
    <row r="925" customHeight="1" spans="1:6">
      <c r="A925" s="46"/>
      <c r="B925" s="46"/>
      <c r="C925" s="46"/>
      <c r="D925" s="46"/>
      <c r="E925" s="46"/>
      <c r="F925" s="46">
        <f t="shared" si="18"/>
        <v>0</v>
      </c>
    </row>
    <row r="926" customHeight="1" spans="1:6">
      <c r="A926" s="46"/>
      <c r="B926" s="46"/>
      <c r="C926" s="46"/>
      <c r="D926" s="46"/>
      <c r="E926" s="46"/>
      <c r="F926" s="46">
        <f t="shared" si="18"/>
        <v>0</v>
      </c>
    </row>
    <row r="927" customHeight="1" spans="1:6">
      <c r="A927" s="46"/>
      <c r="B927" s="46"/>
      <c r="C927" s="46"/>
      <c r="D927" s="46"/>
      <c r="E927" s="46"/>
      <c r="F927" s="46">
        <f t="shared" si="18"/>
        <v>0</v>
      </c>
    </row>
    <row r="928" customHeight="1" spans="1:6">
      <c r="A928" s="46"/>
      <c r="B928" s="46"/>
      <c r="C928" s="46"/>
      <c r="D928" s="46"/>
      <c r="E928" s="46"/>
      <c r="F928" s="46">
        <f t="shared" si="18"/>
        <v>0</v>
      </c>
    </row>
    <row r="929" customHeight="1" spans="1:6">
      <c r="A929" s="46"/>
      <c r="B929" s="46"/>
      <c r="C929" s="46"/>
      <c r="D929" s="46"/>
      <c r="E929" s="46"/>
      <c r="F929" s="46">
        <f t="shared" si="18"/>
        <v>0</v>
      </c>
    </row>
    <row r="930" customHeight="1" spans="1:6">
      <c r="A930" s="46"/>
      <c r="B930" s="46"/>
      <c r="C930" s="46"/>
      <c r="D930" s="46"/>
      <c r="E930" s="46"/>
      <c r="F930" s="46">
        <f t="shared" si="18"/>
        <v>0</v>
      </c>
    </row>
    <row r="931" customHeight="1" spans="1:6">
      <c r="A931" s="46"/>
      <c r="B931" s="46"/>
      <c r="C931" s="46"/>
      <c r="D931" s="46"/>
      <c r="E931" s="46"/>
      <c r="F931" s="46">
        <f t="shared" si="18"/>
        <v>0</v>
      </c>
    </row>
    <row r="932" customHeight="1" spans="1:6">
      <c r="A932" s="46"/>
      <c r="B932" s="46"/>
      <c r="C932" s="46"/>
      <c r="D932" s="46"/>
      <c r="E932" s="46"/>
      <c r="F932" s="46">
        <f t="shared" si="18"/>
        <v>0</v>
      </c>
    </row>
    <row r="933" customHeight="1" spans="1:6">
      <c r="A933" s="46"/>
      <c r="B933" s="46"/>
      <c r="C933" s="46"/>
      <c r="D933" s="46"/>
      <c r="E933" s="46"/>
      <c r="F933" s="46">
        <f t="shared" si="18"/>
        <v>0</v>
      </c>
    </row>
    <row r="934" customHeight="1" spans="1:6">
      <c r="A934" s="46"/>
      <c r="B934" s="46"/>
      <c r="C934" s="46"/>
      <c r="D934" s="46"/>
      <c r="E934" s="46"/>
      <c r="F934" s="46">
        <f t="shared" si="18"/>
        <v>0</v>
      </c>
    </row>
    <row r="935" customHeight="1" spans="1:6">
      <c r="A935" s="46"/>
      <c r="B935" s="46"/>
      <c r="C935" s="46"/>
      <c r="D935" s="46"/>
      <c r="E935" s="46"/>
      <c r="F935" s="46">
        <f t="shared" si="18"/>
        <v>0</v>
      </c>
    </row>
    <row r="936" customHeight="1" spans="1:6">
      <c r="A936" s="46"/>
      <c r="B936" s="46"/>
      <c r="C936" s="46"/>
      <c r="D936" s="46"/>
      <c r="E936" s="46"/>
      <c r="F936" s="46">
        <f t="shared" si="18"/>
        <v>0</v>
      </c>
    </row>
    <row r="937" customHeight="1" spans="1:6">
      <c r="A937" s="46"/>
      <c r="B937" s="46"/>
      <c r="C937" s="46"/>
      <c r="D937" s="46"/>
      <c r="E937" s="46"/>
      <c r="F937" s="46">
        <f t="shared" si="18"/>
        <v>0</v>
      </c>
    </row>
    <row r="938" customHeight="1" spans="1:6">
      <c r="A938" s="46"/>
      <c r="B938" s="46"/>
      <c r="C938" s="46"/>
      <c r="D938" s="46"/>
      <c r="E938" s="46"/>
      <c r="F938" s="46">
        <f t="shared" si="18"/>
        <v>0</v>
      </c>
    </row>
    <row r="939" customHeight="1" spans="1:6">
      <c r="A939" s="46"/>
      <c r="B939" s="46"/>
      <c r="C939" s="46"/>
      <c r="D939" s="46"/>
      <c r="E939" s="46"/>
      <c r="F939" s="46">
        <f t="shared" si="18"/>
        <v>0</v>
      </c>
    </row>
    <row r="940" customHeight="1" spans="1:6">
      <c r="A940" s="46"/>
      <c r="B940" s="46"/>
      <c r="C940" s="46"/>
      <c r="D940" s="46"/>
      <c r="E940" s="46"/>
      <c r="F940" s="46">
        <f t="shared" si="18"/>
        <v>0</v>
      </c>
    </row>
    <row r="941" customHeight="1" spans="1:6">
      <c r="A941" s="46"/>
      <c r="B941" s="46"/>
      <c r="C941" s="46"/>
      <c r="D941" s="46"/>
      <c r="E941" s="46"/>
      <c r="F941" s="46">
        <f t="shared" si="18"/>
        <v>0</v>
      </c>
    </row>
    <row r="942" customHeight="1" spans="1:6">
      <c r="A942" s="46"/>
      <c r="B942" s="46"/>
      <c r="C942" s="46"/>
      <c r="D942" s="46"/>
      <c r="E942" s="46"/>
      <c r="F942" s="46">
        <f t="shared" si="18"/>
        <v>0</v>
      </c>
    </row>
    <row r="943" customHeight="1" spans="1:6">
      <c r="A943" s="46"/>
      <c r="B943" s="46"/>
      <c r="C943" s="46"/>
      <c r="D943" s="46"/>
      <c r="E943" s="46"/>
      <c r="F943" s="46">
        <f t="shared" si="18"/>
        <v>0</v>
      </c>
    </row>
    <row r="944" customHeight="1" spans="1:6">
      <c r="A944" s="46"/>
      <c r="B944" s="46"/>
      <c r="C944" s="46"/>
      <c r="D944" s="46"/>
      <c r="E944" s="46"/>
      <c r="F944" s="46">
        <f t="shared" si="18"/>
        <v>0</v>
      </c>
    </row>
    <row r="945" customHeight="1" spans="1:6">
      <c r="A945" s="46"/>
      <c r="B945" s="46"/>
      <c r="C945" s="46"/>
      <c r="D945" s="46"/>
      <c r="E945" s="46"/>
      <c r="F945" s="46">
        <f t="shared" si="18"/>
        <v>0</v>
      </c>
    </row>
    <row r="946" customHeight="1" spans="1:6">
      <c r="A946" s="46"/>
      <c r="B946" s="46"/>
      <c r="C946" s="46"/>
      <c r="D946" s="46"/>
      <c r="E946" s="46"/>
      <c r="F946" s="46">
        <f t="shared" si="18"/>
        <v>0</v>
      </c>
    </row>
    <row r="947" customHeight="1" spans="1:6">
      <c r="A947" s="46"/>
      <c r="B947" s="46"/>
      <c r="C947" s="46"/>
      <c r="D947" s="46"/>
      <c r="E947" s="46"/>
      <c r="F947" s="46">
        <f t="shared" si="18"/>
        <v>0</v>
      </c>
    </row>
    <row r="948" customHeight="1" spans="1:6">
      <c r="A948" s="46"/>
      <c r="B948" s="46"/>
      <c r="C948" s="46"/>
      <c r="D948" s="46"/>
      <c r="E948" s="46"/>
      <c r="F948" s="46">
        <f t="shared" si="18"/>
        <v>0</v>
      </c>
    </row>
    <row r="949" customHeight="1" spans="1:6">
      <c r="A949" s="46"/>
      <c r="B949" s="46"/>
      <c r="C949" s="46"/>
      <c r="D949" s="46"/>
      <c r="E949" s="46"/>
      <c r="F949" s="46">
        <f t="shared" si="18"/>
        <v>0</v>
      </c>
    </row>
    <row r="950" customHeight="1" spans="1:6">
      <c r="A950" s="46"/>
      <c r="B950" s="46"/>
      <c r="C950" s="46"/>
      <c r="D950" s="46"/>
      <c r="E950" s="46"/>
      <c r="F950" s="46">
        <f t="shared" si="18"/>
        <v>0</v>
      </c>
    </row>
    <row r="951" customHeight="1" spans="1:6">
      <c r="A951" s="46"/>
      <c r="B951" s="46"/>
      <c r="C951" s="46"/>
      <c r="D951" s="46"/>
      <c r="E951" s="46"/>
      <c r="F951" s="46">
        <f t="shared" si="18"/>
        <v>0</v>
      </c>
    </row>
    <row r="952" customHeight="1" spans="1:6">
      <c r="A952" s="46"/>
      <c r="B952" s="46"/>
      <c r="C952" s="46"/>
      <c r="D952" s="46"/>
      <c r="E952" s="46"/>
      <c r="F952" s="46">
        <f t="shared" si="18"/>
        <v>0</v>
      </c>
    </row>
    <row r="953" customHeight="1" spans="1:6">
      <c r="A953" s="46"/>
      <c r="B953" s="46"/>
      <c r="C953" s="46"/>
      <c r="D953" s="46"/>
      <c r="E953" s="46"/>
      <c r="F953" s="46">
        <f t="shared" si="18"/>
        <v>0</v>
      </c>
    </row>
    <row r="954" customHeight="1" spans="1:6">
      <c r="A954" s="46"/>
      <c r="B954" s="46"/>
      <c r="C954" s="46"/>
      <c r="D954" s="46"/>
      <c r="E954" s="46"/>
      <c r="F954" s="46">
        <f t="shared" si="18"/>
        <v>0</v>
      </c>
    </row>
    <row r="955" customHeight="1" spans="1:6">
      <c r="A955" s="46"/>
      <c r="B955" s="46"/>
      <c r="C955" s="46"/>
      <c r="D955" s="46"/>
      <c r="E955" s="46"/>
      <c r="F955" s="46">
        <f t="shared" si="18"/>
        <v>0</v>
      </c>
    </row>
    <row r="956" customHeight="1" spans="1:6">
      <c r="A956" s="46"/>
      <c r="B956" s="46"/>
      <c r="C956" s="46"/>
      <c r="D956" s="46"/>
      <c r="E956" s="46"/>
      <c r="F956" s="46">
        <f t="shared" si="18"/>
        <v>0</v>
      </c>
    </row>
    <row r="957" customHeight="1" spans="1:6">
      <c r="A957" s="46"/>
      <c r="B957" s="46"/>
      <c r="C957" s="46"/>
      <c r="D957" s="46"/>
      <c r="E957" s="46"/>
      <c r="F957" s="46">
        <f t="shared" si="18"/>
        <v>0</v>
      </c>
    </row>
    <row r="958" customHeight="1" spans="1:6">
      <c r="A958" s="46"/>
      <c r="B958" s="46"/>
      <c r="C958" s="46"/>
      <c r="D958" s="46"/>
      <c r="E958" s="46"/>
      <c r="F958" s="46">
        <f t="shared" si="18"/>
        <v>0</v>
      </c>
    </row>
    <row r="959" customHeight="1" spans="1:6">
      <c r="A959" s="46"/>
      <c r="B959" s="46"/>
      <c r="C959" s="46"/>
      <c r="D959" s="46"/>
      <c r="E959" s="46"/>
      <c r="F959" s="46">
        <f t="shared" si="18"/>
        <v>0</v>
      </c>
    </row>
    <row r="960" customHeight="1" spans="1:6">
      <c r="A960" s="46"/>
      <c r="B960" s="46"/>
      <c r="C960" s="46"/>
      <c r="D960" s="46"/>
      <c r="E960" s="46"/>
      <c r="F960" s="46">
        <f t="shared" si="18"/>
        <v>0</v>
      </c>
    </row>
    <row r="961" customHeight="1" spans="1:6">
      <c r="A961" s="46"/>
      <c r="B961" s="46"/>
      <c r="C961" s="46"/>
      <c r="D961" s="46"/>
      <c r="E961" s="46"/>
      <c r="F961" s="46">
        <f t="shared" si="18"/>
        <v>0</v>
      </c>
    </row>
    <row r="962" customHeight="1" spans="1:6">
      <c r="A962" s="46"/>
      <c r="B962" s="46"/>
      <c r="C962" s="46"/>
      <c r="D962" s="46"/>
      <c r="E962" s="46"/>
      <c r="F962" s="46">
        <f t="shared" si="18"/>
        <v>0</v>
      </c>
    </row>
    <row r="963" customHeight="1" spans="1:6">
      <c r="A963" s="46"/>
      <c r="B963" s="46"/>
      <c r="C963" s="46"/>
      <c r="D963" s="46"/>
      <c r="E963" s="46"/>
      <c r="F963" s="46">
        <f t="shared" si="18"/>
        <v>0</v>
      </c>
    </row>
    <row r="964" customHeight="1" spans="1:6">
      <c r="A964" s="46"/>
      <c r="B964" s="46"/>
      <c r="C964" s="46"/>
      <c r="D964" s="46"/>
      <c r="E964" s="46"/>
      <c r="F964" s="46">
        <f t="shared" ref="F964:F1001" si="19">D964*E964/1000</f>
        <v>0</v>
      </c>
    </row>
    <row r="965" customHeight="1" spans="1:6">
      <c r="A965" s="46"/>
      <c r="B965" s="46"/>
      <c r="C965" s="46"/>
      <c r="D965" s="46"/>
      <c r="E965" s="46"/>
      <c r="F965" s="46">
        <f t="shared" si="19"/>
        <v>0</v>
      </c>
    </row>
    <row r="966" customHeight="1" spans="1:6">
      <c r="A966" s="46"/>
      <c r="B966" s="46"/>
      <c r="C966" s="46"/>
      <c r="D966" s="46"/>
      <c r="E966" s="46"/>
      <c r="F966" s="46">
        <f t="shared" si="19"/>
        <v>0</v>
      </c>
    </row>
    <row r="967" customHeight="1" spans="1:6">
      <c r="A967" s="46"/>
      <c r="B967" s="46"/>
      <c r="C967" s="46"/>
      <c r="D967" s="46"/>
      <c r="E967" s="46"/>
      <c r="F967" s="46">
        <f t="shared" si="19"/>
        <v>0</v>
      </c>
    </row>
    <row r="968" customHeight="1" spans="1:6">
      <c r="A968" s="46"/>
      <c r="B968" s="46"/>
      <c r="C968" s="46"/>
      <c r="D968" s="46"/>
      <c r="E968" s="46"/>
      <c r="F968" s="46">
        <f t="shared" si="19"/>
        <v>0</v>
      </c>
    </row>
    <row r="969" customHeight="1" spans="1:6">
      <c r="A969" s="46"/>
      <c r="B969" s="46"/>
      <c r="C969" s="46"/>
      <c r="D969" s="46"/>
      <c r="E969" s="46"/>
      <c r="F969" s="46">
        <f t="shared" si="19"/>
        <v>0</v>
      </c>
    </row>
    <row r="970" customHeight="1" spans="1:6">
      <c r="A970" s="46"/>
      <c r="B970" s="46"/>
      <c r="C970" s="46"/>
      <c r="D970" s="46"/>
      <c r="E970" s="46"/>
      <c r="F970" s="46">
        <f t="shared" si="19"/>
        <v>0</v>
      </c>
    </row>
    <row r="971" customHeight="1" spans="1:6">
      <c r="A971" s="46"/>
      <c r="B971" s="46"/>
      <c r="C971" s="46"/>
      <c r="D971" s="46"/>
      <c r="E971" s="46"/>
      <c r="F971" s="46">
        <f t="shared" si="19"/>
        <v>0</v>
      </c>
    </row>
    <row r="972" customHeight="1" spans="1:6">
      <c r="A972" s="46"/>
      <c r="B972" s="46"/>
      <c r="C972" s="46"/>
      <c r="D972" s="46"/>
      <c r="E972" s="46"/>
      <c r="F972" s="46">
        <f t="shared" si="19"/>
        <v>0</v>
      </c>
    </row>
    <row r="973" customHeight="1" spans="1:6">
      <c r="A973" s="46"/>
      <c r="B973" s="46"/>
      <c r="C973" s="46"/>
      <c r="D973" s="46"/>
      <c r="E973" s="46"/>
      <c r="F973" s="46">
        <f t="shared" si="19"/>
        <v>0</v>
      </c>
    </row>
    <row r="974" customHeight="1" spans="1:6">
      <c r="A974" s="46"/>
      <c r="B974" s="46"/>
      <c r="C974" s="46"/>
      <c r="D974" s="46"/>
      <c r="E974" s="46"/>
      <c r="F974" s="46">
        <f t="shared" si="19"/>
        <v>0</v>
      </c>
    </row>
    <row r="975" customHeight="1" spans="1:6">
      <c r="A975" s="46"/>
      <c r="B975" s="46"/>
      <c r="C975" s="46"/>
      <c r="D975" s="46"/>
      <c r="E975" s="46"/>
      <c r="F975" s="46">
        <f t="shared" si="19"/>
        <v>0</v>
      </c>
    </row>
    <row r="976" customHeight="1" spans="1:6">
      <c r="A976" s="46"/>
      <c r="B976" s="46"/>
      <c r="C976" s="46"/>
      <c r="D976" s="46"/>
      <c r="E976" s="46"/>
      <c r="F976" s="46">
        <f t="shared" si="19"/>
        <v>0</v>
      </c>
    </row>
    <row r="977" customHeight="1" spans="1:6">
      <c r="A977" s="46"/>
      <c r="B977" s="46"/>
      <c r="C977" s="46"/>
      <c r="D977" s="46"/>
      <c r="E977" s="46"/>
      <c r="F977" s="46">
        <f t="shared" si="19"/>
        <v>0</v>
      </c>
    </row>
    <row r="978" customHeight="1" spans="1:6">
      <c r="A978" s="46"/>
      <c r="B978" s="46"/>
      <c r="C978" s="46"/>
      <c r="D978" s="46"/>
      <c r="E978" s="46"/>
      <c r="F978" s="46">
        <f t="shared" si="19"/>
        <v>0</v>
      </c>
    </row>
    <row r="979" customHeight="1" spans="1:6">
      <c r="A979" s="46"/>
      <c r="B979" s="46"/>
      <c r="C979" s="46"/>
      <c r="D979" s="46"/>
      <c r="E979" s="46"/>
      <c r="F979" s="46">
        <f t="shared" si="19"/>
        <v>0</v>
      </c>
    </row>
    <row r="980" customHeight="1" spans="1:6">
      <c r="A980" s="46"/>
      <c r="B980" s="46"/>
      <c r="C980" s="46"/>
      <c r="D980" s="46"/>
      <c r="E980" s="46"/>
      <c r="F980" s="46">
        <f t="shared" si="19"/>
        <v>0</v>
      </c>
    </row>
    <row r="981" customHeight="1" spans="1:6">
      <c r="A981" s="46"/>
      <c r="B981" s="46"/>
      <c r="C981" s="46"/>
      <c r="D981" s="46"/>
      <c r="E981" s="46"/>
      <c r="F981" s="46">
        <f t="shared" si="19"/>
        <v>0</v>
      </c>
    </row>
    <row r="982" customHeight="1" spans="1:6">
      <c r="A982" s="46"/>
      <c r="B982" s="46"/>
      <c r="C982" s="46"/>
      <c r="D982" s="46"/>
      <c r="E982" s="46"/>
      <c r="F982" s="46">
        <f t="shared" si="19"/>
        <v>0</v>
      </c>
    </row>
    <row r="983" customHeight="1" spans="1:6">
      <c r="A983" s="46"/>
      <c r="B983" s="46"/>
      <c r="C983" s="46"/>
      <c r="D983" s="46"/>
      <c r="E983" s="46"/>
      <c r="F983" s="46">
        <f t="shared" si="19"/>
        <v>0</v>
      </c>
    </row>
    <row r="984" customHeight="1" spans="1:6">
      <c r="A984" s="46"/>
      <c r="B984" s="46"/>
      <c r="C984" s="46"/>
      <c r="D984" s="46"/>
      <c r="E984" s="46"/>
      <c r="F984" s="46">
        <f t="shared" si="19"/>
        <v>0</v>
      </c>
    </row>
    <row r="985" customHeight="1" spans="1:6">
      <c r="A985" s="46"/>
      <c r="B985" s="46"/>
      <c r="C985" s="46"/>
      <c r="D985" s="46"/>
      <c r="E985" s="46"/>
      <c r="F985" s="46">
        <f t="shared" si="19"/>
        <v>0</v>
      </c>
    </row>
    <row r="986" customHeight="1" spans="1:6">
      <c r="A986" s="46"/>
      <c r="B986" s="46"/>
      <c r="C986" s="46"/>
      <c r="D986" s="46"/>
      <c r="E986" s="46"/>
      <c r="F986" s="46">
        <f t="shared" si="19"/>
        <v>0</v>
      </c>
    </row>
    <row r="987" customHeight="1" spans="1:6">
      <c r="A987" s="46"/>
      <c r="B987" s="46"/>
      <c r="C987" s="46"/>
      <c r="D987" s="46"/>
      <c r="E987" s="46"/>
      <c r="F987" s="46">
        <f t="shared" si="19"/>
        <v>0</v>
      </c>
    </row>
    <row r="988" customHeight="1" spans="1:6">
      <c r="A988" s="46"/>
      <c r="B988" s="46"/>
      <c r="C988" s="46"/>
      <c r="D988" s="46"/>
      <c r="E988" s="46"/>
      <c r="F988" s="46">
        <f t="shared" si="19"/>
        <v>0</v>
      </c>
    </row>
    <row r="989" customHeight="1" spans="1:6">
      <c r="A989" s="46"/>
      <c r="B989" s="46"/>
      <c r="C989" s="46"/>
      <c r="D989" s="46"/>
      <c r="E989" s="46"/>
      <c r="F989" s="46">
        <f t="shared" si="19"/>
        <v>0</v>
      </c>
    </row>
    <row r="990" customHeight="1" spans="1:6">
      <c r="A990" s="46"/>
      <c r="B990" s="46"/>
      <c r="C990" s="46"/>
      <c r="D990" s="46"/>
      <c r="E990" s="46"/>
      <c r="F990" s="46">
        <f t="shared" si="19"/>
        <v>0</v>
      </c>
    </row>
    <row r="991" customHeight="1" spans="1:6">
      <c r="A991" s="46"/>
      <c r="B991" s="46"/>
      <c r="C991" s="46"/>
      <c r="D991" s="46"/>
      <c r="E991" s="46"/>
      <c r="F991" s="46">
        <f t="shared" si="19"/>
        <v>0</v>
      </c>
    </row>
    <row r="992" customHeight="1" spans="1:6">
      <c r="A992" s="46"/>
      <c r="B992" s="46"/>
      <c r="C992" s="46"/>
      <c r="D992" s="46"/>
      <c r="E992" s="46"/>
      <c r="F992" s="46">
        <f t="shared" si="19"/>
        <v>0</v>
      </c>
    </row>
    <row r="993" customHeight="1" spans="1:6">
      <c r="A993" s="46"/>
      <c r="B993" s="46"/>
      <c r="C993" s="46"/>
      <c r="D993" s="46"/>
      <c r="E993" s="46"/>
      <c r="F993" s="46">
        <f t="shared" si="19"/>
        <v>0</v>
      </c>
    </row>
    <row r="994" customHeight="1" spans="1:6">
      <c r="A994" s="46"/>
      <c r="B994" s="46"/>
      <c r="C994" s="46"/>
      <c r="D994" s="46"/>
      <c r="E994" s="46"/>
      <c r="F994" s="46">
        <f t="shared" si="19"/>
        <v>0</v>
      </c>
    </row>
    <row r="995" customHeight="1" spans="1:6">
      <c r="A995" s="46"/>
      <c r="B995" s="46"/>
      <c r="C995" s="46"/>
      <c r="D995" s="46"/>
      <c r="E995" s="46"/>
      <c r="F995" s="46">
        <f t="shared" si="19"/>
        <v>0</v>
      </c>
    </row>
    <row r="996" customHeight="1" spans="1:6">
      <c r="A996" s="46"/>
      <c r="B996" s="46"/>
      <c r="C996" s="46"/>
      <c r="D996" s="46"/>
      <c r="E996" s="46"/>
      <c r="F996" s="46">
        <f t="shared" si="19"/>
        <v>0</v>
      </c>
    </row>
    <row r="997" customHeight="1" spans="1:6">
      <c r="A997" s="46"/>
      <c r="B997" s="46"/>
      <c r="C997" s="46"/>
      <c r="D997" s="46"/>
      <c r="E997" s="46"/>
      <c r="F997" s="46">
        <f t="shared" si="19"/>
        <v>0</v>
      </c>
    </row>
    <row r="998" customHeight="1" spans="1:6">
      <c r="A998" s="46"/>
      <c r="B998" s="46"/>
      <c r="C998" s="46"/>
      <c r="D998" s="46"/>
      <c r="E998" s="46"/>
      <c r="F998" s="46">
        <f t="shared" si="19"/>
        <v>0</v>
      </c>
    </row>
    <row r="999" customHeight="1" spans="1:6">
      <c r="A999" s="46"/>
      <c r="B999" s="46"/>
      <c r="C999" s="46"/>
      <c r="D999" s="46"/>
      <c r="E999" s="46"/>
      <c r="F999" s="46">
        <f t="shared" si="19"/>
        <v>0</v>
      </c>
    </row>
    <row r="1000" customHeight="1" spans="1:6">
      <c r="A1000" s="46"/>
      <c r="B1000" s="46"/>
      <c r="C1000" s="46"/>
      <c r="D1000" s="46"/>
      <c r="E1000" s="46"/>
      <c r="F1000" s="46">
        <f t="shared" si="19"/>
        <v>0</v>
      </c>
    </row>
    <row r="1001" customHeight="1" spans="1:6">
      <c r="A1001" s="46"/>
      <c r="B1001" s="46"/>
      <c r="C1001" s="46"/>
      <c r="D1001" s="46"/>
      <c r="E1001" s="46"/>
      <c r="F1001" s="46">
        <f t="shared" si="19"/>
        <v>0</v>
      </c>
    </row>
  </sheetData>
  <mergeCells count="28">
    <mergeCell ref="A1:F1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9"/>
  <sheetViews>
    <sheetView workbookViewId="0">
      <selection activeCell="J77" sqref="J77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6" width="16.1333333333333" style="45" customWidth="1"/>
    <col min="7" max="7" width="16.75" style="45" customWidth="1"/>
    <col min="8" max="8" width="15" style="45" customWidth="1"/>
    <col min="9" max="9" width="10.1333333333333" style="45" customWidth="1"/>
    <col min="10" max="16384" width="9" style="45"/>
  </cols>
  <sheetData>
    <row r="1" ht="32.25" customHeight="1" spans="1:24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4">
      <c r="A2" s="84" t="s">
        <v>1</v>
      </c>
      <c r="B2" s="85" t="s">
        <v>144</v>
      </c>
      <c r="C2" s="85"/>
      <c r="D2" s="85"/>
      <c r="E2" s="85"/>
      <c r="F2" s="85"/>
      <c r="G2" s="85"/>
      <c r="H2" s="85"/>
    </row>
    <row r="3" ht="20.25" customHeight="1" spans="1:24">
      <c r="A3" s="84" t="s">
        <v>4</v>
      </c>
      <c r="B3" s="86">
        <v>45194</v>
      </c>
      <c r="C3" s="84" t="s">
        <v>5</v>
      </c>
      <c r="D3" s="86">
        <v>45235</v>
      </c>
      <c r="E3" s="84" t="s">
        <v>6</v>
      </c>
      <c r="F3" s="87">
        <v>124107</v>
      </c>
      <c r="G3" s="84" t="s">
        <v>7</v>
      </c>
      <c r="H3" s="88">
        <v>112</v>
      </c>
    </row>
    <row r="4" ht="20.25" customHeight="1" spans="1:24">
      <c r="A4" s="84" t="s">
        <v>9</v>
      </c>
      <c r="B4" s="88">
        <v>15</v>
      </c>
      <c r="C4" s="84" t="s">
        <v>10</v>
      </c>
      <c r="D4" s="88">
        <v>62.91</v>
      </c>
      <c r="E4" s="84" t="s">
        <v>11</v>
      </c>
      <c r="F4" s="89">
        <f>D4/B4</f>
        <v>4.194</v>
      </c>
      <c r="G4" s="84" t="s">
        <v>12</v>
      </c>
      <c r="H4" s="90">
        <v>0.15</v>
      </c>
      <c r="X4" s="45" t="s">
        <v>14</v>
      </c>
    </row>
    <row r="5" ht="20.25" customHeight="1" spans="1:24">
      <c r="A5" s="91"/>
      <c r="B5" s="91"/>
      <c r="C5" s="91"/>
      <c r="D5" s="91"/>
      <c r="E5" s="91"/>
      <c r="F5" s="91"/>
      <c r="G5" s="91"/>
      <c r="H5" s="91"/>
    </row>
    <row r="6" ht="20.25" customHeight="1" spans="1:24">
      <c r="A6" s="92" t="s">
        <v>16</v>
      </c>
      <c r="B6" s="92"/>
      <c r="C6" s="92"/>
      <c r="D6" s="93" t="s">
        <v>17</v>
      </c>
      <c r="E6" s="94"/>
      <c r="F6" s="94"/>
      <c r="G6" s="94"/>
      <c r="H6" s="95"/>
    </row>
    <row r="7" ht="20.25" customHeight="1" spans="1:24">
      <c r="A7" s="84" t="s">
        <v>19</v>
      </c>
      <c r="B7" s="96">
        <f>E7/F3</f>
        <v>0.23820852766242</v>
      </c>
      <c r="C7" s="97"/>
      <c r="D7" s="84" t="s">
        <v>20</v>
      </c>
      <c r="E7" s="98">
        <f>SUM(G7:H13)</f>
        <v>29563.3457426</v>
      </c>
      <c r="F7" s="84" t="s">
        <v>145</v>
      </c>
      <c r="G7" s="98">
        <f>H24+H24*0.03</f>
        <v>7497.68724</v>
      </c>
      <c r="H7" s="98"/>
    </row>
    <row r="8" ht="20.25" customHeight="1" spans="1:24">
      <c r="A8" s="84" t="s">
        <v>23</v>
      </c>
      <c r="B8" s="99">
        <f>$E$7/0.9-E7</f>
        <v>3284.81619362222</v>
      </c>
      <c r="C8" s="100"/>
      <c r="D8" s="84" t="s">
        <v>24</v>
      </c>
      <c r="E8" s="98">
        <f>E7/D4</f>
        <v>469.930785925926</v>
      </c>
      <c r="F8" s="84" t="s">
        <v>21</v>
      </c>
      <c r="G8" s="98">
        <f>H35</f>
        <v>3845.950475</v>
      </c>
      <c r="H8" s="98"/>
    </row>
    <row r="9" ht="20.25" customHeight="1" spans="1:24">
      <c r="A9" s="84" t="s">
        <v>27</v>
      </c>
      <c r="B9" s="99">
        <f>$E$7/0.8-$E$7</f>
        <v>7390.83643565</v>
      </c>
      <c r="C9" s="100"/>
      <c r="D9" s="84"/>
      <c r="E9" s="98"/>
      <c r="F9" s="84" t="s">
        <v>32</v>
      </c>
      <c r="G9" s="98">
        <f>H51+H51*0.03</f>
        <v>1554.7183796</v>
      </c>
      <c r="H9" s="98"/>
    </row>
    <row r="10" ht="20.25" customHeight="1" spans="1:24">
      <c r="A10" s="84" t="s">
        <v>30</v>
      </c>
      <c r="B10" s="99">
        <f>$E$7/0.7-$E$7</f>
        <v>12670.0053182572</v>
      </c>
      <c r="C10" s="100"/>
      <c r="D10" s="84"/>
      <c r="E10" s="98"/>
      <c r="F10" s="84" t="s">
        <v>35</v>
      </c>
      <c r="G10" s="98">
        <f>H55+H55*0.03</f>
        <v>6963.0678</v>
      </c>
      <c r="H10" s="98"/>
    </row>
    <row r="11" ht="20.25" customHeight="1" spans="1:24">
      <c r="A11" s="84" t="s">
        <v>33</v>
      </c>
      <c r="B11" s="99">
        <f>$E$7/0.6-$E$7</f>
        <v>19708.8971617333</v>
      </c>
      <c r="C11" s="100"/>
      <c r="D11" s="84"/>
      <c r="E11" s="98"/>
      <c r="F11" s="84" t="s">
        <v>38</v>
      </c>
      <c r="G11" s="98">
        <f>H72+H72*0.03</f>
        <v>1823.348848</v>
      </c>
      <c r="H11" s="98"/>
    </row>
    <row r="12" ht="20.25" customHeight="1" spans="1:24">
      <c r="A12" s="84" t="s">
        <v>36</v>
      </c>
      <c r="B12" s="99">
        <f>$E$7/0.5-$E$7</f>
        <v>29563.3457426</v>
      </c>
      <c r="C12" s="100"/>
      <c r="D12" s="84"/>
      <c r="E12" s="98"/>
      <c r="F12" s="84" t="s">
        <v>40</v>
      </c>
      <c r="G12" s="98">
        <f>H77+H77*0.03</f>
        <v>3990.735</v>
      </c>
      <c r="H12" s="98"/>
    </row>
    <row r="13" ht="20.25" customHeight="1" spans="1:24">
      <c r="A13" s="84" t="s">
        <v>39</v>
      </c>
      <c r="B13" s="99">
        <f>$E$7/0.4-$E$7</f>
        <v>44345.0186139</v>
      </c>
      <c r="C13" s="100"/>
      <c r="D13" s="84"/>
      <c r="E13" s="98"/>
      <c r="F13" s="84" t="s">
        <v>146</v>
      </c>
      <c r="G13" s="98">
        <f>D4*60+(D4*60*0.03)</f>
        <v>3887.838</v>
      </c>
      <c r="H13" s="98"/>
    </row>
    <row r="14" ht="20.25" customHeight="1" spans="1:24">
      <c r="A14" s="84" t="s">
        <v>41</v>
      </c>
      <c r="B14" s="99">
        <f>$E$7/0.3-$E$7</f>
        <v>68981.1400660667</v>
      </c>
      <c r="C14" s="100"/>
      <c r="D14" s="84"/>
      <c r="E14" s="98"/>
      <c r="F14" s="46"/>
      <c r="G14" s="98"/>
      <c r="H14" s="98"/>
    </row>
    <row r="15" ht="20.25" customHeight="1" spans="1:24">
      <c r="A15" s="101"/>
      <c r="B15" s="101"/>
      <c r="C15" s="101"/>
      <c r="D15" s="101"/>
      <c r="E15" s="101"/>
      <c r="F15" s="101"/>
      <c r="G15" s="101"/>
      <c r="H15" s="101"/>
    </row>
    <row r="16" ht="20.25" customHeight="1" spans="1:24">
      <c r="A16" s="102" t="s">
        <v>147</v>
      </c>
      <c r="B16" s="102"/>
      <c r="C16" s="102"/>
      <c r="D16" s="102"/>
      <c r="E16" s="102"/>
      <c r="F16" s="102"/>
      <c r="G16" s="102"/>
      <c r="H16" s="102"/>
    </row>
    <row r="17" ht="20.25" customHeight="1" spans="1:8">
      <c r="A17" s="103" t="s">
        <v>148</v>
      </c>
      <c r="B17" s="104"/>
      <c r="C17" s="105"/>
      <c r="D17" s="92" t="s">
        <v>46</v>
      </c>
      <c r="E17" s="92" t="s">
        <v>149</v>
      </c>
      <c r="F17" s="92" t="s">
        <v>150</v>
      </c>
      <c r="G17" s="92" t="s">
        <v>151</v>
      </c>
      <c r="H17" s="92" t="s">
        <v>51</v>
      </c>
    </row>
    <row r="18" ht="20.25" customHeight="1" spans="1:8">
      <c r="A18" s="106"/>
      <c r="B18" s="107"/>
      <c r="C18" s="108"/>
      <c r="D18" s="92"/>
      <c r="E18" s="92"/>
      <c r="F18" s="92"/>
      <c r="G18" s="92"/>
      <c r="H18" s="92"/>
    </row>
    <row r="19" ht="20.25" customHeight="1" spans="1:8">
      <c r="A19" s="88">
        <v>51</v>
      </c>
      <c r="B19" s="88">
        <v>89</v>
      </c>
      <c r="C19" s="88"/>
      <c r="D19" s="88" t="s">
        <v>132</v>
      </c>
      <c r="E19" s="46">
        <v>45</v>
      </c>
      <c r="F19" s="109">
        <f>A19*B19*E19/1000000</f>
        <v>0.204255</v>
      </c>
      <c r="G19" s="88">
        <v>10800</v>
      </c>
      <c r="H19" s="98">
        <f>F19*G19</f>
        <v>2205.954</v>
      </c>
    </row>
    <row r="20" ht="20.25" customHeight="1" spans="1:8">
      <c r="A20" s="88">
        <v>77</v>
      </c>
      <c r="B20" s="88">
        <v>89</v>
      </c>
      <c r="C20" s="88"/>
      <c r="D20" s="88" t="s">
        <v>152</v>
      </c>
      <c r="E20" s="46">
        <v>15</v>
      </c>
      <c r="F20" s="109">
        <f t="shared" ref="F20:F23" si="0">A20*B20*E20/1000000</f>
        <v>0.102795</v>
      </c>
      <c r="G20" s="88">
        <v>10800</v>
      </c>
      <c r="H20" s="98">
        <f t="shared" ref="H20:H23" si="1">F20*G20</f>
        <v>1110.186</v>
      </c>
    </row>
    <row r="21" ht="20.25" customHeight="1" spans="1:8">
      <c r="A21" s="88">
        <v>44</v>
      </c>
      <c r="B21" s="88">
        <v>72</v>
      </c>
      <c r="C21" s="88"/>
      <c r="D21" s="88" t="s">
        <v>153</v>
      </c>
      <c r="E21" s="46">
        <v>9</v>
      </c>
      <c r="F21" s="109">
        <f t="shared" si="0"/>
        <v>0.028512</v>
      </c>
      <c r="G21" s="88">
        <v>10800</v>
      </c>
      <c r="H21" s="98">
        <f t="shared" si="1"/>
        <v>307.9296</v>
      </c>
    </row>
    <row r="22" ht="20.25" customHeight="1" spans="1:8">
      <c r="A22" s="88">
        <v>74</v>
      </c>
      <c r="B22" s="88">
        <v>72</v>
      </c>
      <c r="C22" s="88"/>
      <c r="D22" s="88" t="s">
        <v>154</v>
      </c>
      <c r="E22" s="46">
        <v>36</v>
      </c>
      <c r="F22" s="109">
        <f t="shared" si="0"/>
        <v>0.191808</v>
      </c>
      <c r="G22" s="88">
        <v>10800</v>
      </c>
      <c r="H22" s="98">
        <f t="shared" si="1"/>
        <v>2071.5264</v>
      </c>
    </row>
    <row r="23" ht="20.25" customHeight="1" spans="1:8">
      <c r="A23" s="88">
        <v>52</v>
      </c>
      <c r="B23" s="88">
        <v>47</v>
      </c>
      <c r="C23" s="88"/>
      <c r="D23" s="88" t="s">
        <v>155</v>
      </c>
      <c r="E23" s="46">
        <v>60</v>
      </c>
      <c r="F23" s="109">
        <f t="shared" si="0"/>
        <v>0.14664</v>
      </c>
      <c r="G23" s="88">
        <v>10800</v>
      </c>
      <c r="H23" s="98">
        <f t="shared" si="1"/>
        <v>1583.712</v>
      </c>
    </row>
    <row r="24" ht="20.25" customHeight="1" spans="1:8">
      <c r="A24" s="110" t="s">
        <v>62</v>
      </c>
      <c r="B24" s="111"/>
      <c r="C24" s="112"/>
      <c r="D24" s="113"/>
      <c r="E24" s="114"/>
      <c r="F24" s="115"/>
      <c r="G24" s="88"/>
      <c r="H24" s="98">
        <f>SUM(H19:H23)</f>
        <v>7279.308</v>
      </c>
    </row>
    <row r="25" ht="20.25" customHeight="1" spans="1:8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8">
      <c r="A26" s="102" t="s">
        <v>44</v>
      </c>
      <c r="B26" s="102"/>
      <c r="C26" s="102"/>
      <c r="D26" s="102"/>
      <c r="E26" s="102"/>
      <c r="F26" s="102"/>
      <c r="G26" s="102"/>
      <c r="H26" s="102"/>
    </row>
    <row r="27" ht="20.25" customHeight="1" spans="1:8">
      <c r="A27" s="92" t="s">
        <v>45</v>
      </c>
      <c r="B27" s="92" t="s">
        <v>46</v>
      </c>
      <c r="C27" s="92"/>
      <c r="D27" s="92" t="s">
        <v>47</v>
      </c>
      <c r="E27" s="92" t="s">
        <v>48</v>
      </c>
      <c r="F27" s="92" t="s">
        <v>49</v>
      </c>
      <c r="G27" s="92" t="s">
        <v>50</v>
      </c>
      <c r="H27" s="92" t="s">
        <v>51</v>
      </c>
    </row>
    <row r="28" ht="20.25" customHeight="1" spans="1:8">
      <c r="A28" s="46" t="s">
        <v>156</v>
      </c>
      <c r="B28" s="46" t="s">
        <v>157</v>
      </c>
      <c r="C28" s="46"/>
      <c r="D28" s="46">
        <v>121.95</v>
      </c>
      <c r="E28" s="88">
        <f>VLOOKUP(A28,华健开模汇总表!$B$3:$D$399,3,0)</f>
        <v>0.766</v>
      </c>
      <c r="F28" s="88">
        <f t="shared" ref="F28:F34" si="2">D28*E28</f>
        <v>93.4137</v>
      </c>
      <c r="G28" s="88">
        <v>25</v>
      </c>
      <c r="H28" s="98">
        <f t="shared" ref="H28:H34" si="3">F28*G28</f>
        <v>2335.3425</v>
      </c>
    </row>
    <row r="29" ht="20.25" customHeight="1" spans="1:8">
      <c r="A29" s="46" t="s">
        <v>158</v>
      </c>
      <c r="B29" s="46" t="s">
        <v>159</v>
      </c>
      <c r="C29" s="46"/>
      <c r="D29" s="46">
        <v>5.849</v>
      </c>
      <c r="E29" s="88">
        <f>VLOOKUP(A29,华健开模汇总表!$B$3:$D$399,3,0)</f>
        <v>0.948</v>
      </c>
      <c r="F29" s="88">
        <f t="shared" si="2"/>
        <v>5.544852</v>
      </c>
      <c r="G29" s="88">
        <v>25</v>
      </c>
      <c r="H29" s="98">
        <f t="shared" si="3"/>
        <v>138.6213</v>
      </c>
    </row>
    <row r="30" ht="20.25" customHeight="1" spans="1:8">
      <c r="A30" s="46" t="s">
        <v>160</v>
      </c>
      <c r="B30" s="46" t="s">
        <v>139</v>
      </c>
      <c r="C30" s="46"/>
      <c r="D30" s="46">
        <v>35.661</v>
      </c>
      <c r="E30" s="88">
        <f>VLOOKUP(A30,华健开模汇总表!$B$3:$D$399,3,0)</f>
        <v>0.283</v>
      </c>
      <c r="F30" s="88">
        <f t="shared" si="2"/>
        <v>10.092063</v>
      </c>
      <c r="G30" s="88">
        <v>25</v>
      </c>
      <c r="H30" s="98">
        <f t="shared" si="3"/>
        <v>252.301575</v>
      </c>
    </row>
    <row r="31" ht="20.25" customHeight="1" spans="1:8">
      <c r="A31" s="46" t="s">
        <v>161</v>
      </c>
      <c r="B31" s="46" t="s">
        <v>162</v>
      </c>
      <c r="C31" s="46"/>
      <c r="D31" s="116">
        <v>26.555</v>
      </c>
      <c r="E31" s="88">
        <f>VLOOKUP(A31,华健开模汇总表!$B$3:$D$399,3,0)</f>
        <v>0.476</v>
      </c>
      <c r="F31" s="88">
        <f t="shared" si="2"/>
        <v>12.64018</v>
      </c>
      <c r="G31" s="88">
        <v>25</v>
      </c>
      <c r="H31" s="98">
        <f t="shared" si="3"/>
        <v>316.0045</v>
      </c>
    </row>
    <row r="32" ht="20.25" customHeight="1" spans="1:8">
      <c r="A32" s="46" t="s">
        <v>163</v>
      </c>
      <c r="B32" s="46" t="s">
        <v>164</v>
      </c>
      <c r="C32" s="46"/>
      <c r="D32" s="116">
        <v>25.108</v>
      </c>
      <c r="E32" s="88">
        <f>VLOOKUP(A32,华健开模汇总表!$B$3:$D$399,3,0)</f>
        <v>0.259</v>
      </c>
      <c r="F32" s="88">
        <f t="shared" si="2"/>
        <v>6.502972</v>
      </c>
      <c r="G32" s="88">
        <v>25</v>
      </c>
      <c r="H32" s="98">
        <f t="shared" si="3"/>
        <v>162.5743</v>
      </c>
    </row>
    <row r="33" ht="20.25" customHeight="1" spans="1:8">
      <c r="A33" s="46" t="s">
        <v>165</v>
      </c>
      <c r="B33" s="46" t="s">
        <v>166</v>
      </c>
      <c r="C33" s="46"/>
      <c r="D33" s="116">
        <v>35.733</v>
      </c>
      <c r="E33" s="88">
        <f>VLOOKUP(A33,华健开模汇总表!$B$3:$D$399,3,0)</f>
        <v>0.584</v>
      </c>
      <c r="F33" s="88">
        <f t="shared" si="2"/>
        <v>20.868072</v>
      </c>
      <c r="G33" s="88">
        <v>25</v>
      </c>
      <c r="H33" s="98">
        <f t="shared" si="3"/>
        <v>521.7018</v>
      </c>
    </row>
    <row r="34" ht="20.25" customHeight="1" spans="1:8">
      <c r="A34" s="46" t="s">
        <v>167</v>
      </c>
      <c r="B34" s="46" t="s">
        <v>168</v>
      </c>
      <c r="C34" s="46"/>
      <c r="D34" s="116">
        <v>34.61</v>
      </c>
      <c r="E34" s="88">
        <f>VLOOKUP(A34,华健开模汇总表!$B$3:$D$399,3,0)</f>
        <v>0.138</v>
      </c>
      <c r="F34" s="88">
        <f t="shared" si="2"/>
        <v>4.77618</v>
      </c>
      <c r="G34" s="88">
        <v>25</v>
      </c>
      <c r="H34" s="98">
        <f t="shared" si="3"/>
        <v>119.4045</v>
      </c>
    </row>
    <row r="35" ht="20.25" customHeight="1" spans="1:8">
      <c r="A35" s="110" t="s">
        <v>62</v>
      </c>
      <c r="B35" s="111"/>
      <c r="C35" s="112"/>
      <c r="D35" s="88"/>
      <c r="E35" s="88"/>
      <c r="F35" s="88"/>
      <c r="G35" s="88"/>
      <c r="H35" s="98">
        <f>SUM(H28:H34)</f>
        <v>3845.950475</v>
      </c>
    </row>
    <row r="36" ht="20.25" customHeight="1" spans="1:8">
      <c r="A36" s="101"/>
      <c r="B36" s="101"/>
      <c r="C36" s="101"/>
      <c r="D36" s="101"/>
      <c r="E36" s="101"/>
      <c r="F36" s="101"/>
      <c r="G36" s="101"/>
      <c r="H36" s="101"/>
    </row>
    <row r="37" ht="20.25" customHeight="1" spans="1:8">
      <c r="A37" s="102" t="s">
        <v>83</v>
      </c>
      <c r="B37" s="102"/>
      <c r="C37" s="102"/>
      <c r="D37" s="102"/>
      <c r="E37" s="102"/>
      <c r="F37" s="102"/>
      <c r="G37" s="102"/>
      <c r="H37" s="102"/>
    </row>
    <row r="38" ht="20.25" customHeight="1" spans="1:8">
      <c r="A38" s="93" t="s">
        <v>84</v>
      </c>
      <c r="B38" s="95"/>
      <c r="C38" s="93" t="s">
        <v>46</v>
      </c>
      <c r="D38" s="94"/>
      <c r="E38" s="95"/>
      <c r="F38" s="92" t="s">
        <v>86</v>
      </c>
      <c r="G38" s="92" t="s">
        <v>87</v>
      </c>
      <c r="H38" s="92" t="s">
        <v>51</v>
      </c>
    </row>
    <row r="39" ht="20.25" customHeight="1" spans="1:8">
      <c r="A39" s="46" t="s">
        <v>169</v>
      </c>
      <c r="B39" s="46"/>
      <c r="C39" s="46" t="s">
        <v>170</v>
      </c>
      <c r="D39" s="46"/>
      <c r="E39" s="46"/>
      <c r="F39" s="46">
        <v>78</v>
      </c>
      <c r="G39" s="46">
        <v>0.36</v>
      </c>
      <c r="H39" s="98">
        <f t="shared" ref="H39:H42" si="4">F39*G39</f>
        <v>28.08</v>
      </c>
    </row>
    <row r="40" ht="20.25" customHeight="1" spans="1:8">
      <c r="A40" s="46" t="s">
        <v>171</v>
      </c>
      <c r="B40" s="46"/>
      <c r="C40" s="46" t="s">
        <v>172</v>
      </c>
      <c r="D40" s="46"/>
      <c r="E40" s="46"/>
      <c r="F40" s="46">
        <v>78</v>
      </c>
      <c r="G40" s="46">
        <v>0.41</v>
      </c>
      <c r="H40" s="98">
        <f t="shared" si="4"/>
        <v>31.98</v>
      </c>
    </row>
    <row r="41" ht="20.25" customHeight="1" spans="1:8">
      <c r="A41" s="46" t="s">
        <v>173</v>
      </c>
      <c r="B41" s="46"/>
      <c r="C41" s="46" t="s">
        <v>174</v>
      </c>
      <c r="D41" s="46"/>
      <c r="E41" s="46"/>
      <c r="F41" s="46">
        <v>517</v>
      </c>
      <c r="G41" s="46">
        <v>0.21</v>
      </c>
      <c r="H41" s="98">
        <f t="shared" si="4"/>
        <v>108.57</v>
      </c>
    </row>
    <row r="42" ht="20.25" customHeight="1" spans="1:8">
      <c r="A42" s="46" t="s">
        <v>175</v>
      </c>
      <c r="B42" s="46"/>
      <c r="C42" s="46" t="s">
        <v>176</v>
      </c>
      <c r="D42" s="46"/>
      <c r="E42" s="46"/>
      <c r="F42" s="46">
        <v>78</v>
      </c>
      <c r="G42" s="46">
        <v>0.35</v>
      </c>
      <c r="H42" s="98">
        <f t="shared" si="4"/>
        <v>27.3</v>
      </c>
    </row>
    <row r="43" ht="20.25" customHeight="1" spans="1:8">
      <c r="A43" s="46" t="s">
        <v>177</v>
      </c>
      <c r="B43" s="46"/>
      <c r="C43" s="46" t="s">
        <v>178</v>
      </c>
      <c r="D43" s="46"/>
      <c r="E43" s="46"/>
      <c r="F43" s="46">
        <v>120</v>
      </c>
      <c r="G43" s="46">
        <v>0.3</v>
      </c>
      <c r="H43" s="98">
        <f t="shared" ref="H43:H50" si="5">F43*G43</f>
        <v>36</v>
      </c>
    </row>
    <row r="44" ht="20.25" customHeight="1" spans="1:8">
      <c r="A44" s="46" t="s">
        <v>179</v>
      </c>
      <c r="B44" s="46"/>
      <c r="C44" s="46" t="s">
        <v>180</v>
      </c>
      <c r="D44" s="46"/>
      <c r="E44" s="46"/>
      <c r="F44" s="46">
        <v>60</v>
      </c>
      <c r="G44" s="46">
        <v>0.09</v>
      </c>
      <c r="H44" s="98">
        <f t="shared" si="5"/>
        <v>5.4</v>
      </c>
    </row>
    <row r="45" ht="20.25" customHeight="1" spans="1:8">
      <c r="A45" s="46" t="s">
        <v>181</v>
      </c>
      <c r="B45" s="46"/>
      <c r="C45" s="46" t="s">
        <v>182</v>
      </c>
      <c r="D45" s="46"/>
      <c r="E45" s="46"/>
      <c r="F45" s="46">
        <v>36.842</v>
      </c>
      <c r="G45" s="46">
        <v>9.46</v>
      </c>
      <c r="H45" s="98">
        <f t="shared" si="5"/>
        <v>348.52532</v>
      </c>
    </row>
    <row r="46" ht="20.25" customHeight="1" spans="1:8">
      <c r="A46" s="46" t="s">
        <v>183</v>
      </c>
      <c r="B46" s="46"/>
      <c r="C46" s="46" t="s">
        <v>184</v>
      </c>
      <c r="D46" s="46"/>
      <c r="E46" s="46"/>
      <c r="F46" s="46">
        <v>75.7</v>
      </c>
      <c r="G46" s="46">
        <v>3.6</v>
      </c>
      <c r="H46" s="98">
        <f t="shared" si="5"/>
        <v>272.52</v>
      </c>
    </row>
    <row r="47" ht="20.25" customHeight="1" spans="1:8">
      <c r="A47" s="46" t="s">
        <v>185</v>
      </c>
      <c r="B47" s="46"/>
      <c r="C47" s="46" t="s">
        <v>186</v>
      </c>
      <c r="D47" s="46"/>
      <c r="E47" s="46"/>
      <c r="F47" s="46">
        <v>123.256</v>
      </c>
      <c r="G47" s="46">
        <v>2</v>
      </c>
      <c r="H47" s="98">
        <f t="shared" si="5"/>
        <v>246.512</v>
      </c>
    </row>
    <row r="48" ht="20.25" customHeight="1" spans="1:8">
      <c r="A48" s="46" t="s">
        <v>187</v>
      </c>
      <c r="B48" s="46"/>
      <c r="C48" s="46" t="s">
        <v>188</v>
      </c>
      <c r="D48" s="46"/>
      <c r="E48" s="46"/>
      <c r="F48" s="46">
        <v>123.256</v>
      </c>
      <c r="G48" s="46">
        <v>1.75</v>
      </c>
      <c r="H48" s="98">
        <f t="shared" si="5"/>
        <v>215.698</v>
      </c>
    </row>
    <row r="49" ht="20.25" customHeight="1" spans="1:8">
      <c r="A49" s="46" t="s">
        <v>189</v>
      </c>
      <c r="B49" s="46"/>
      <c r="C49" s="46" t="s">
        <v>190</v>
      </c>
      <c r="D49" s="46"/>
      <c r="E49" s="46"/>
      <c r="F49" s="46">
        <v>570</v>
      </c>
      <c r="G49" s="46">
        <v>0.13</v>
      </c>
      <c r="H49" s="98">
        <f t="shared" si="5"/>
        <v>74.1</v>
      </c>
    </row>
    <row r="50" ht="20.25" customHeight="1" spans="1:8">
      <c r="A50" s="46" t="s">
        <v>191</v>
      </c>
      <c r="B50" s="46"/>
      <c r="C50" s="46" t="s">
        <v>191</v>
      </c>
      <c r="D50" s="46"/>
      <c r="E50" s="46"/>
      <c r="F50" s="46">
        <v>255</v>
      </c>
      <c r="G50" s="46">
        <v>0.45</v>
      </c>
      <c r="H50" s="98">
        <f t="shared" si="5"/>
        <v>114.75</v>
      </c>
    </row>
    <row r="51" ht="20.25" customHeight="1" spans="1:8">
      <c r="A51" s="113" t="s">
        <v>62</v>
      </c>
      <c r="B51" s="115"/>
      <c r="C51" s="84"/>
      <c r="D51" s="84"/>
      <c r="E51" s="84"/>
      <c r="F51" s="113"/>
      <c r="G51" s="88"/>
      <c r="H51" s="98">
        <f>SUM(H39:H50)</f>
        <v>1509.43532</v>
      </c>
    </row>
    <row r="52" ht="20.25" customHeight="1" spans="1:8">
      <c r="A52" s="101"/>
      <c r="B52" s="101"/>
      <c r="C52" s="101"/>
      <c r="D52" s="101"/>
      <c r="E52" s="101"/>
      <c r="F52" s="101"/>
      <c r="G52" s="101"/>
      <c r="H52" s="101"/>
    </row>
    <row r="53" ht="20.25" customHeight="1" spans="1:8">
      <c r="A53" s="102" t="s">
        <v>89</v>
      </c>
      <c r="B53" s="102"/>
      <c r="C53" s="102"/>
      <c r="D53" s="102"/>
      <c r="E53" s="102"/>
      <c r="F53" s="102"/>
      <c r="G53" s="102"/>
      <c r="H53" s="102"/>
    </row>
    <row r="54" ht="20.25" customHeight="1" spans="1:8">
      <c r="A54" s="92" t="s">
        <v>90</v>
      </c>
      <c r="B54" s="92"/>
      <c r="C54" s="92"/>
      <c r="D54" s="92"/>
      <c r="E54" s="92" t="s">
        <v>92</v>
      </c>
      <c r="F54" s="92"/>
      <c r="G54" s="92"/>
      <c r="H54" s="92" t="s">
        <v>51</v>
      </c>
    </row>
    <row r="55" ht="24" customHeight="1" spans="1:8">
      <c r="A55" s="117">
        <v>18</v>
      </c>
      <c r="B55" s="117"/>
      <c r="C55" s="117"/>
      <c r="D55" s="117"/>
      <c r="E55" s="88">
        <v>10.3</v>
      </c>
      <c r="F55" s="88"/>
      <c r="G55" s="88"/>
      <c r="H55" s="88">
        <v>6760.26</v>
      </c>
    </row>
    <row r="56" ht="20.25" customHeight="1" spans="1:8">
      <c r="A56" s="101"/>
      <c r="B56" s="101"/>
      <c r="C56" s="101"/>
      <c r="D56" s="101"/>
      <c r="E56" s="101"/>
      <c r="F56" s="101"/>
      <c r="G56" s="101"/>
      <c r="H56" s="101"/>
    </row>
    <row r="57" ht="20.25" customHeight="1" spans="1:8">
      <c r="A57" s="102" t="s">
        <v>96</v>
      </c>
      <c r="B57" s="102"/>
      <c r="C57" s="102"/>
      <c r="D57" s="102"/>
      <c r="E57" s="102"/>
      <c r="F57" s="102"/>
      <c r="G57" s="102"/>
      <c r="H57" s="102"/>
    </row>
    <row r="58" ht="20.25" customHeight="1" spans="1:8">
      <c r="A58" s="92" t="s">
        <v>97</v>
      </c>
      <c r="B58" s="92"/>
      <c r="C58" s="92" t="s">
        <v>46</v>
      </c>
      <c r="D58" s="92"/>
      <c r="E58" s="93" t="s">
        <v>98</v>
      </c>
      <c r="F58" s="92" t="s">
        <v>99</v>
      </c>
      <c r="G58" s="92" t="s">
        <v>100</v>
      </c>
      <c r="H58" s="92" t="s">
        <v>51</v>
      </c>
    </row>
    <row r="59" ht="20.25" customHeight="1" spans="1:8">
      <c r="A59" s="46" t="s">
        <v>192</v>
      </c>
      <c r="B59" s="46"/>
      <c r="C59" s="46" t="s">
        <v>193</v>
      </c>
      <c r="D59" s="46"/>
      <c r="E59" s="88" t="s">
        <v>194</v>
      </c>
      <c r="F59" s="46">
        <v>30</v>
      </c>
      <c r="G59" s="46">
        <v>0.62</v>
      </c>
      <c r="H59" s="98">
        <f>F59*G59</f>
        <v>18.6</v>
      </c>
    </row>
    <row r="60" ht="20.25" customHeight="1" spans="1:8">
      <c r="A60" s="46" t="s">
        <v>195</v>
      </c>
      <c r="B60" s="46"/>
      <c r="C60" s="46" t="s">
        <v>196</v>
      </c>
      <c r="D60" s="46"/>
      <c r="E60" s="88" t="s">
        <v>194</v>
      </c>
      <c r="F60" s="46">
        <v>120</v>
      </c>
      <c r="G60" s="46">
        <v>0.68</v>
      </c>
      <c r="H60" s="98">
        <f t="shared" ref="H60:H71" si="6">F60*G60</f>
        <v>81.6</v>
      </c>
    </row>
    <row r="61" ht="20.25" customHeight="1" spans="1:8">
      <c r="A61" s="46" t="s">
        <v>197</v>
      </c>
      <c r="B61" s="46"/>
      <c r="C61" s="46" t="s">
        <v>198</v>
      </c>
      <c r="D61" s="46"/>
      <c r="E61" s="88" t="s">
        <v>194</v>
      </c>
      <c r="F61" s="46">
        <v>18</v>
      </c>
      <c r="G61" s="46">
        <v>0.35</v>
      </c>
      <c r="H61" s="98">
        <f t="shared" si="6"/>
        <v>6.3</v>
      </c>
    </row>
    <row r="62" ht="20.25" customHeight="1" spans="1:8">
      <c r="A62" s="46" t="s">
        <v>199</v>
      </c>
      <c r="B62" s="46"/>
      <c r="C62" s="46" t="s">
        <v>200</v>
      </c>
      <c r="D62" s="46"/>
      <c r="E62" s="88" t="s">
        <v>194</v>
      </c>
      <c r="F62" s="46">
        <v>60</v>
      </c>
      <c r="G62" s="46">
        <v>0.22</v>
      </c>
      <c r="H62" s="98">
        <f t="shared" si="6"/>
        <v>13.2</v>
      </c>
    </row>
    <row r="63" ht="20.25" customHeight="1" spans="1:8">
      <c r="A63" s="46" t="s">
        <v>201</v>
      </c>
      <c r="B63" s="46"/>
      <c r="C63" s="46" t="s">
        <v>202</v>
      </c>
      <c r="D63" s="46"/>
      <c r="E63" s="88" t="s">
        <v>194</v>
      </c>
      <c r="F63" s="46">
        <v>18</v>
      </c>
      <c r="G63" s="46">
        <v>0.23</v>
      </c>
      <c r="H63" s="98">
        <f t="shared" si="6"/>
        <v>4.14</v>
      </c>
    </row>
    <row r="64" ht="20.25" customHeight="1" spans="1:8">
      <c r="A64" s="46" t="s">
        <v>203</v>
      </c>
      <c r="B64" s="46"/>
      <c r="C64" s="46" t="s">
        <v>204</v>
      </c>
      <c r="D64" s="46"/>
      <c r="E64" s="88" t="s">
        <v>194</v>
      </c>
      <c r="F64" s="46">
        <v>18</v>
      </c>
      <c r="G64" s="46">
        <v>0.23</v>
      </c>
      <c r="H64" s="98">
        <f t="shared" si="6"/>
        <v>4.14</v>
      </c>
    </row>
    <row r="65" ht="20.25" customHeight="1" spans="1:8">
      <c r="A65" s="46" t="s">
        <v>205</v>
      </c>
      <c r="B65" s="46"/>
      <c r="C65" s="46" t="s">
        <v>206</v>
      </c>
      <c r="D65" s="46"/>
      <c r="E65" s="88" t="s">
        <v>194</v>
      </c>
      <c r="F65" s="46">
        <v>18</v>
      </c>
      <c r="G65" s="46">
        <v>0.23</v>
      </c>
      <c r="H65" s="98">
        <f t="shared" si="6"/>
        <v>4.14</v>
      </c>
    </row>
    <row r="66" ht="20.25" customHeight="1" spans="1:8">
      <c r="A66" s="46" t="s">
        <v>207</v>
      </c>
      <c r="B66" s="46"/>
      <c r="C66" s="46" t="s">
        <v>208</v>
      </c>
      <c r="D66" s="46"/>
      <c r="E66" s="88" t="s">
        <v>194</v>
      </c>
      <c r="F66" s="46">
        <v>18</v>
      </c>
      <c r="G66" s="46">
        <v>0.23</v>
      </c>
      <c r="H66" s="98">
        <f t="shared" si="6"/>
        <v>4.14</v>
      </c>
    </row>
    <row r="67" ht="20.25" customHeight="1" spans="1:8">
      <c r="A67" s="46" t="s">
        <v>209</v>
      </c>
      <c r="B67" s="46"/>
      <c r="C67" s="46" t="s">
        <v>210</v>
      </c>
      <c r="D67" s="46"/>
      <c r="E67" s="88" t="s">
        <v>194</v>
      </c>
      <c r="F67" s="46">
        <v>60</v>
      </c>
      <c r="G67" s="46">
        <v>1.6</v>
      </c>
      <c r="H67" s="98">
        <f t="shared" si="6"/>
        <v>96</v>
      </c>
    </row>
    <row r="68" ht="20.25" customHeight="1" spans="1:8">
      <c r="A68" s="46" t="s">
        <v>211</v>
      </c>
      <c r="B68" s="46"/>
      <c r="C68" s="46" t="s">
        <v>212</v>
      </c>
      <c r="D68" s="46"/>
      <c r="E68" s="88" t="s">
        <v>194</v>
      </c>
      <c r="F68" s="46">
        <v>60</v>
      </c>
      <c r="G68" s="46">
        <v>1.25</v>
      </c>
      <c r="H68" s="98">
        <f t="shared" si="6"/>
        <v>75</v>
      </c>
    </row>
    <row r="69" ht="20.25" customHeight="1" spans="1:8">
      <c r="A69" s="46" t="s">
        <v>213</v>
      </c>
      <c r="B69" s="46"/>
      <c r="C69" s="46" t="s">
        <v>214</v>
      </c>
      <c r="D69" s="46"/>
      <c r="E69" s="88" t="s">
        <v>215</v>
      </c>
      <c r="F69" s="46">
        <v>87.326</v>
      </c>
      <c r="G69" s="46">
        <v>7.4</v>
      </c>
      <c r="H69" s="98">
        <f t="shared" si="6"/>
        <v>646.2124</v>
      </c>
    </row>
    <row r="70" ht="20.25" customHeight="1" spans="1:8">
      <c r="A70" s="46" t="s">
        <v>216</v>
      </c>
      <c r="B70" s="46"/>
      <c r="C70" s="46" t="s">
        <v>217</v>
      </c>
      <c r="D70" s="46"/>
      <c r="E70" s="88" t="s">
        <v>215</v>
      </c>
      <c r="F70" s="46">
        <v>87.326</v>
      </c>
      <c r="G70" s="46">
        <v>4.2</v>
      </c>
      <c r="H70" s="98">
        <f t="shared" si="6"/>
        <v>366.7692</v>
      </c>
    </row>
    <row r="71" ht="20.25" customHeight="1" spans="1:8">
      <c r="A71" s="118" t="s">
        <v>218</v>
      </c>
      <c r="B71" s="119"/>
      <c r="C71" s="118"/>
      <c r="D71" s="119"/>
      <c r="E71" s="113" t="s">
        <v>219</v>
      </c>
      <c r="F71" s="46">
        <v>9</v>
      </c>
      <c r="G71" s="46">
        <v>50</v>
      </c>
      <c r="H71" s="98">
        <f t="shared" si="6"/>
        <v>450</v>
      </c>
    </row>
    <row r="72" ht="20.25" customHeight="1" spans="1:8">
      <c r="A72" s="120" t="s">
        <v>62</v>
      </c>
      <c r="B72" s="121"/>
      <c r="C72" s="120"/>
      <c r="D72" s="121"/>
      <c r="E72" s="113"/>
      <c r="F72" s="88"/>
      <c r="G72" s="88"/>
      <c r="H72" s="98">
        <f>SUM(H59:H71)</f>
        <v>1770.2416</v>
      </c>
    </row>
    <row r="73" ht="20.25" customHeight="1" spans="1:8">
      <c r="A73" s="101"/>
      <c r="B73" s="101"/>
      <c r="C73" s="101"/>
      <c r="D73" s="101"/>
      <c r="E73" s="101"/>
      <c r="F73" s="101"/>
      <c r="G73" s="101"/>
      <c r="H73" s="101"/>
    </row>
    <row r="74" ht="20.25" customHeight="1" spans="1:8">
      <c r="A74" s="102" t="s">
        <v>101</v>
      </c>
      <c r="B74" s="102"/>
      <c r="C74" s="102"/>
      <c r="D74" s="102"/>
      <c r="E74" s="102"/>
      <c r="F74" s="102"/>
      <c r="G74" s="102"/>
      <c r="H74" s="102"/>
    </row>
    <row r="75" ht="20.25" customHeight="1" spans="1:8">
      <c r="A75" s="92" t="s">
        <v>102</v>
      </c>
      <c r="B75" s="92" t="s">
        <v>97</v>
      </c>
      <c r="C75" s="92"/>
      <c r="D75" s="93" t="s">
        <v>46</v>
      </c>
      <c r="E75" s="95"/>
      <c r="F75" s="93" t="s">
        <v>99</v>
      </c>
      <c r="G75" s="92" t="s">
        <v>100</v>
      </c>
      <c r="H75" s="92" t="s">
        <v>51</v>
      </c>
    </row>
    <row r="76" ht="20.25" customHeight="1" spans="1:8">
      <c r="A76" s="46" t="s">
        <v>220</v>
      </c>
      <c r="B76" s="118" t="s">
        <v>221</v>
      </c>
      <c r="C76" s="122"/>
      <c r="D76" s="122"/>
      <c r="E76" s="119"/>
      <c r="F76" s="46">
        <v>9</v>
      </c>
      <c r="G76" s="46">
        <v>430.5</v>
      </c>
      <c r="H76" s="46">
        <f>F76*G76</f>
        <v>3874.5</v>
      </c>
    </row>
    <row r="77" ht="20.25" customHeight="1" spans="1:8">
      <c r="A77" s="120" t="s">
        <v>62</v>
      </c>
      <c r="B77" s="123"/>
      <c r="C77" s="123"/>
      <c r="D77" s="123"/>
      <c r="E77" s="121"/>
      <c r="F77" s="113"/>
      <c r="G77" s="88"/>
      <c r="H77" s="88">
        <f>SUM(H76:H76)</f>
        <v>3874.5</v>
      </c>
    </row>
    <row r="79" ht="27" customHeight="1" spans="1:8">
      <c r="A79" s="91" t="s">
        <v>105</v>
      </c>
      <c r="B79" s="91" t="s">
        <v>222</v>
      </c>
      <c r="C79" s="91" t="s">
        <v>106</v>
      </c>
      <c r="D79" s="91"/>
      <c r="E79" s="91" t="s">
        <v>107</v>
      </c>
      <c r="F79" s="91"/>
      <c r="G79" s="91" t="s">
        <v>108</v>
      </c>
      <c r="H79" s="91"/>
    </row>
  </sheetData>
  <mergeCells count="121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15:H15"/>
    <mergeCell ref="A16:H16"/>
    <mergeCell ref="B19:C19"/>
    <mergeCell ref="B20:C20"/>
    <mergeCell ref="B21:C21"/>
    <mergeCell ref="B22:C22"/>
    <mergeCell ref="B23:C23"/>
    <mergeCell ref="A24:C24"/>
    <mergeCell ref="D24:F24"/>
    <mergeCell ref="A25:H25"/>
    <mergeCell ref="A26:H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A36:H36"/>
    <mergeCell ref="A37:H37"/>
    <mergeCell ref="A38:B38"/>
    <mergeCell ref="C38:E38"/>
    <mergeCell ref="A39:B39"/>
    <mergeCell ref="C39:E39"/>
    <mergeCell ref="A40:B40"/>
    <mergeCell ref="C40:E40"/>
    <mergeCell ref="A41:B41"/>
    <mergeCell ref="C41:E4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52:H52"/>
    <mergeCell ref="A53:H53"/>
    <mergeCell ref="A54:D54"/>
    <mergeCell ref="E54:G54"/>
    <mergeCell ref="A55:D55"/>
    <mergeCell ref="E55:G55"/>
    <mergeCell ref="A56:H56"/>
    <mergeCell ref="A57:H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H73"/>
    <mergeCell ref="A74:H74"/>
    <mergeCell ref="B75:C75"/>
    <mergeCell ref="D75:E75"/>
    <mergeCell ref="B76:E76"/>
    <mergeCell ref="A77:E77"/>
    <mergeCell ref="D17:D18"/>
    <mergeCell ref="E17:E18"/>
    <mergeCell ref="F17:F18"/>
    <mergeCell ref="G17:G18"/>
    <mergeCell ref="H17:H18"/>
    <mergeCell ref="A17:C18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399"/>
  <sheetViews>
    <sheetView workbookViewId="0">
      <selection activeCell="B235" sqref="B235"/>
    </sheetView>
  </sheetViews>
  <sheetFormatPr defaultColWidth="9" defaultRowHeight="14.25" outlineLevelCol="5"/>
  <cols>
    <col min="1" max="1" width="9.13333333333333" style="72" customWidth="1"/>
    <col min="2" max="2" width="19.5" style="73" customWidth="1"/>
    <col min="3" max="3" width="20.3833333333333" style="73" customWidth="1"/>
    <col min="4" max="4" width="14.25" style="73" customWidth="1"/>
    <col min="5" max="6" width="12.5" style="73" customWidth="1"/>
    <col min="7" max="16384" width="9" style="74"/>
  </cols>
  <sheetData>
    <row r="1" ht="32.1" customHeight="1" spans="1:6">
      <c r="A1" s="75" t="s">
        <v>223</v>
      </c>
      <c r="B1" s="76"/>
      <c r="C1" s="76"/>
      <c r="D1" s="76"/>
      <c r="E1" s="77"/>
      <c r="F1" s="78"/>
    </row>
    <row r="2" ht="26.1" customHeight="1" spans="1:6">
      <c r="A2" s="79" t="s">
        <v>224</v>
      </c>
      <c r="B2" s="79" t="s">
        <v>97</v>
      </c>
      <c r="C2" s="79" t="s">
        <v>46</v>
      </c>
      <c r="D2" s="79" t="s">
        <v>225</v>
      </c>
      <c r="E2" s="79" t="s">
        <v>226</v>
      </c>
      <c r="F2" s="79" t="s">
        <v>227</v>
      </c>
    </row>
    <row r="3" hidden="1" spans="1:6">
      <c r="A3" s="73">
        <v>1</v>
      </c>
      <c r="B3" s="73" t="s">
        <v>228</v>
      </c>
      <c r="C3" s="73" t="s">
        <v>229</v>
      </c>
      <c r="D3" s="73">
        <v>0.668</v>
      </c>
      <c r="E3" s="73">
        <v>1800</v>
      </c>
    </row>
    <row r="4" hidden="1" spans="1:6">
      <c r="A4" s="73">
        <v>2</v>
      </c>
      <c r="B4" s="73" t="s">
        <v>230</v>
      </c>
      <c r="C4" s="73" t="s">
        <v>229</v>
      </c>
      <c r="D4" s="73">
        <v>0.625</v>
      </c>
      <c r="E4" s="73">
        <v>1800</v>
      </c>
    </row>
    <row r="5" hidden="1" spans="1:6">
      <c r="A5" s="73">
        <v>3</v>
      </c>
      <c r="B5" s="73" t="s">
        <v>231</v>
      </c>
      <c r="C5" s="73" t="s">
        <v>232</v>
      </c>
      <c r="D5" s="73">
        <v>0.806</v>
      </c>
      <c r="E5" s="73">
        <v>2200</v>
      </c>
    </row>
    <row r="6" hidden="1" spans="1:6">
      <c r="A6" s="73">
        <v>4</v>
      </c>
      <c r="B6" s="73" t="s">
        <v>233</v>
      </c>
      <c r="C6" s="73" t="s">
        <v>232</v>
      </c>
      <c r="D6" s="73">
        <v>0.663</v>
      </c>
      <c r="E6" s="73">
        <v>1800</v>
      </c>
    </row>
    <row r="7" hidden="1" spans="1:6">
      <c r="A7" s="73">
        <v>5</v>
      </c>
      <c r="B7" s="73" t="s">
        <v>234</v>
      </c>
      <c r="C7" s="73" t="s">
        <v>235</v>
      </c>
      <c r="D7" s="73">
        <v>1.682</v>
      </c>
      <c r="E7" s="73">
        <v>3250</v>
      </c>
    </row>
    <row r="8" hidden="1" spans="1:6">
      <c r="A8" s="73">
        <v>6</v>
      </c>
      <c r="B8" s="73" t="s">
        <v>236</v>
      </c>
      <c r="C8" s="73" t="s">
        <v>235</v>
      </c>
      <c r="D8" s="73">
        <v>1.35</v>
      </c>
      <c r="E8" s="73">
        <v>3250</v>
      </c>
    </row>
    <row r="9" hidden="1" spans="1:6">
      <c r="A9" s="73">
        <v>7</v>
      </c>
      <c r="B9" s="73" t="s">
        <v>237</v>
      </c>
      <c r="C9" s="73" t="s">
        <v>238</v>
      </c>
      <c r="D9" s="73">
        <v>0.562</v>
      </c>
      <c r="E9" s="73">
        <v>1800</v>
      </c>
    </row>
    <row r="10" hidden="1" spans="1:6">
      <c r="A10" s="73">
        <v>8</v>
      </c>
      <c r="B10" s="73" t="s">
        <v>239</v>
      </c>
      <c r="C10" s="73" t="s">
        <v>238</v>
      </c>
      <c r="D10" s="73">
        <v>0.47</v>
      </c>
      <c r="E10" s="73">
        <v>1450</v>
      </c>
    </row>
    <row r="11" hidden="1" spans="1:6">
      <c r="A11" s="73">
        <v>9</v>
      </c>
      <c r="B11" s="73" t="s">
        <v>240</v>
      </c>
      <c r="C11" s="73" t="s">
        <v>241</v>
      </c>
      <c r="D11" s="73">
        <v>0.562</v>
      </c>
      <c r="E11" s="73">
        <v>1800</v>
      </c>
    </row>
    <row r="12" hidden="1" spans="1:6">
      <c r="A12" s="73">
        <v>10</v>
      </c>
      <c r="B12" s="73" t="s">
        <v>242</v>
      </c>
      <c r="C12" s="73" t="s">
        <v>241</v>
      </c>
      <c r="D12" s="73">
        <v>0.768</v>
      </c>
      <c r="E12" s="73">
        <v>1800</v>
      </c>
    </row>
    <row r="13" hidden="1" spans="1:6">
      <c r="A13" s="73">
        <v>11</v>
      </c>
      <c r="B13" s="73" t="s">
        <v>243</v>
      </c>
      <c r="C13" s="73" t="s">
        <v>241</v>
      </c>
      <c r="D13" s="73">
        <v>0.998</v>
      </c>
      <c r="E13" s="73">
        <v>2200</v>
      </c>
    </row>
    <row r="14" hidden="1" spans="1:6">
      <c r="A14" s="73">
        <v>12</v>
      </c>
      <c r="B14" s="73" t="s">
        <v>244</v>
      </c>
      <c r="C14" s="73" t="s">
        <v>241</v>
      </c>
      <c r="D14" s="73">
        <v>0.616</v>
      </c>
      <c r="E14" s="73">
        <v>1800</v>
      </c>
    </row>
    <row r="15" hidden="1" spans="1:6">
      <c r="A15" s="73">
        <v>13</v>
      </c>
      <c r="B15" s="73" t="s">
        <v>245</v>
      </c>
      <c r="C15" s="73" t="s">
        <v>246</v>
      </c>
      <c r="D15" s="73">
        <v>1.084</v>
      </c>
      <c r="E15" s="73">
        <v>3250</v>
      </c>
    </row>
    <row r="16" hidden="1" spans="1:6">
      <c r="A16" s="73">
        <v>14</v>
      </c>
      <c r="B16" s="73" t="s">
        <v>247</v>
      </c>
      <c r="C16" s="73" t="s">
        <v>246</v>
      </c>
      <c r="D16" s="73">
        <v>0.704</v>
      </c>
      <c r="E16" s="73">
        <v>1800</v>
      </c>
    </row>
    <row r="17" hidden="1" spans="1:5">
      <c r="A17" s="73">
        <v>15</v>
      </c>
      <c r="B17" s="73" t="s">
        <v>248</v>
      </c>
      <c r="C17" s="73" t="s">
        <v>249</v>
      </c>
      <c r="D17" s="73">
        <v>0.706</v>
      </c>
      <c r="E17" s="73">
        <v>1800</v>
      </c>
    </row>
    <row r="18" hidden="1" spans="1:5">
      <c r="A18" s="73">
        <v>16</v>
      </c>
      <c r="B18" s="73" t="s">
        <v>250</v>
      </c>
      <c r="C18" s="73" t="s">
        <v>249</v>
      </c>
      <c r="D18" s="73">
        <v>0.651</v>
      </c>
      <c r="E18" s="73">
        <v>1800</v>
      </c>
    </row>
    <row r="19" hidden="1" spans="1:5">
      <c r="A19" s="73">
        <v>17</v>
      </c>
      <c r="B19" s="73" t="s">
        <v>251</v>
      </c>
      <c r="C19" s="73" t="s">
        <v>252</v>
      </c>
      <c r="D19" s="73">
        <v>0.516</v>
      </c>
      <c r="E19" s="73">
        <v>1800</v>
      </c>
    </row>
    <row r="20" hidden="1" spans="1:5">
      <c r="A20" s="73">
        <v>18</v>
      </c>
      <c r="B20" s="73" t="s">
        <v>253</v>
      </c>
      <c r="C20" s="73" t="s">
        <v>252</v>
      </c>
      <c r="D20" s="73">
        <v>0.47</v>
      </c>
      <c r="E20" s="73">
        <v>1800</v>
      </c>
    </row>
    <row r="21" hidden="1" spans="1:5">
      <c r="A21" s="73">
        <v>19</v>
      </c>
      <c r="B21" s="73" t="s">
        <v>254</v>
      </c>
      <c r="C21" s="73" t="s">
        <v>255</v>
      </c>
      <c r="D21" s="73">
        <v>0.979</v>
      </c>
      <c r="E21" s="73">
        <v>2200</v>
      </c>
    </row>
    <row r="22" hidden="1" spans="1:5">
      <c r="A22" s="73">
        <v>20</v>
      </c>
      <c r="B22" s="73" t="s">
        <v>256</v>
      </c>
      <c r="C22" s="73" t="s">
        <v>257</v>
      </c>
      <c r="D22" s="73">
        <v>1.225</v>
      </c>
      <c r="E22" s="73">
        <v>3400</v>
      </c>
    </row>
    <row r="23" hidden="1" spans="1:5">
      <c r="A23" s="73">
        <v>21</v>
      </c>
      <c r="B23" s="73" t="s">
        <v>258</v>
      </c>
      <c r="C23" s="73" t="s">
        <v>257</v>
      </c>
      <c r="D23" s="73">
        <v>1.343</v>
      </c>
      <c r="E23" s="73">
        <v>5100</v>
      </c>
    </row>
    <row r="24" hidden="1" spans="1:5">
      <c r="A24" s="73">
        <v>22</v>
      </c>
      <c r="B24" s="73" t="s">
        <v>259</v>
      </c>
      <c r="C24" s="73" t="s">
        <v>257</v>
      </c>
      <c r="D24" s="73">
        <v>1.424</v>
      </c>
      <c r="E24" s="73">
        <v>5100</v>
      </c>
    </row>
    <row r="25" hidden="1" spans="1:5">
      <c r="A25" s="73">
        <v>23</v>
      </c>
      <c r="B25" s="73" t="s">
        <v>260</v>
      </c>
      <c r="C25" s="73" t="s">
        <v>257</v>
      </c>
      <c r="D25" s="73">
        <v>0.615</v>
      </c>
      <c r="E25" s="73">
        <v>1800</v>
      </c>
    </row>
    <row r="26" hidden="1" spans="1:5">
      <c r="A26" s="73">
        <v>24</v>
      </c>
      <c r="B26" s="73" t="s">
        <v>261</v>
      </c>
      <c r="C26" s="73" t="s">
        <v>262</v>
      </c>
      <c r="D26" s="73">
        <v>0.428</v>
      </c>
      <c r="E26" s="73">
        <v>1450</v>
      </c>
    </row>
    <row r="27" hidden="1" spans="1:5">
      <c r="A27" s="73">
        <v>25</v>
      </c>
      <c r="B27" s="73" t="s">
        <v>263</v>
      </c>
      <c r="C27" s="73" t="s">
        <v>262</v>
      </c>
      <c r="D27" s="73">
        <v>0.752</v>
      </c>
      <c r="E27" s="73">
        <v>1800</v>
      </c>
    </row>
    <row r="28" hidden="1" spans="1:5">
      <c r="A28" s="73">
        <v>26</v>
      </c>
      <c r="B28" s="73" t="s">
        <v>264</v>
      </c>
      <c r="C28" s="73" t="s">
        <v>262</v>
      </c>
      <c r="D28" s="73">
        <v>0.835</v>
      </c>
      <c r="E28" s="73">
        <v>1800</v>
      </c>
    </row>
    <row r="29" hidden="1" spans="1:5">
      <c r="A29" s="73">
        <v>27</v>
      </c>
      <c r="B29" s="73" t="s">
        <v>265</v>
      </c>
      <c r="C29" s="73" t="s">
        <v>262</v>
      </c>
      <c r="D29" s="73">
        <v>0.909</v>
      </c>
      <c r="E29" s="73">
        <v>2200</v>
      </c>
    </row>
    <row r="30" hidden="1" spans="1:5">
      <c r="A30" s="73">
        <v>28</v>
      </c>
      <c r="B30" s="73" t="s">
        <v>266</v>
      </c>
      <c r="C30" s="73" t="s">
        <v>267</v>
      </c>
      <c r="D30" s="73">
        <v>0.839</v>
      </c>
      <c r="E30" s="73">
        <v>1800</v>
      </c>
    </row>
    <row r="31" hidden="1" spans="1:5">
      <c r="A31" s="73">
        <v>29</v>
      </c>
      <c r="B31" s="73" t="s">
        <v>268</v>
      </c>
      <c r="C31" s="73" t="s">
        <v>267</v>
      </c>
      <c r="D31" s="73">
        <v>0.827</v>
      </c>
      <c r="E31" s="73">
        <v>1800</v>
      </c>
    </row>
    <row r="32" hidden="1" spans="1:5">
      <c r="A32" s="73">
        <v>30</v>
      </c>
      <c r="B32" s="73" t="s">
        <v>269</v>
      </c>
      <c r="C32" s="73" t="s">
        <v>232</v>
      </c>
      <c r="D32" s="73">
        <v>1.025</v>
      </c>
      <c r="E32" s="73">
        <v>3250</v>
      </c>
    </row>
    <row r="33" hidden="1" spans="1:5">
      <c r="A33" s="73">
        <v>31</v>
      </c>
      <c r="B33" s="73" t="s">
        <v>270</v>
      </c>
      <c r="C33" s="73" t="s">
        <v>232</v>
      </c>
      <c r="D33" s="73">
        <v>0.811</v>
      </c>
      <c r="E33" s="73">
        <v>1800</v>
      </c>
    </row>
    <row r="34" hidden="1" spans="1:5">
      <c r="A34" s="73">
        <v>32</v>
      </c>
      <c r="B34" s="73" t="s">
        <v>271</v>
      </c>
      <c r="C34" s="73" t="s">
        <v>272</v>
      </c>
      <c r="D34" s="73">
        <v>1.013</v>
      </c>
      <c r="E34" s="73">
        <v>3250</v>
      </c>
    </row>
    <row r="35" hidden="1" spans="1:5">
      <c r="A35" s="73">
        <v>33</v>
      </c>
      <c r="B35" s="73" t="s">
        <v>273</v>
      </c>
      <c r="C35" s="73" t="s">
        <v>272</v>
      </c>
      <c r="D35" s="73">
        <v>1.24</v>
      </c>
      <c r="E35" s="73">
        <v>3250</v>
      </c>
    </row>
    <row r="36" hidden="1" spans="1:5">
      <c r="A36" s="73">
        <v>34</v>
      </c>
      <c r="B36" s="73" t="s">
        <v>274</v>
      </c>
      <c r="C36" s="73" t="s">
        <v>246</v>
      </c>
      <c r="D36" s="73">
        <v>1.35</v>
      </c>
      <c r="E36" s="73">
        <v>3250</v>
      </c>
    </row>
    <row r="37" hidden="1" spans="1:5">
      <c r="A37" s="73">
        <v>35</v>
      </c>
      <c r="B37" s="73" t="s">
        <v>275</v>
      </c>
      <c r="C37" s="73" t="s">
        <v>246</v>
      </c>
      <c r="D37" s="73">
        <v>0.891</v>
      </c>
      <c r="E37" s="73">
        <v>1800</v>
      </c>
    </row>
    <row r="38" hidden="1" spans="1:5">
      <c r="A38" s="73">
        <v>36</v>
      </c>
      <c r="B38" s="73" t="s">
        <v>276</v>
      </c>
      <c r="C38" s="73" t="s">
        <v>277</v>
      </c>
      <c r="D38" s="73">
        <v>0.546</v>
      </c>
      <c r="E38" s="73">
        <v>1800</v>
      </c>
    </row>
    <row r="39" hidden="1" spans="1:5">
      <c r="A39" s="73">
        <v>37</v>
      </c>
      <c r="B39" s="73" t="s">
        <v>278</v>
      </c>
      <c r="C39" s="73" t="s">
        <v>277</v>
      </c>
      <c r="D39" s="73">
        <v>0.56</v>
      </c>
      <c r="E39" s="73">
        <v>1800</v>
      </c>
    </row>
    <row r="40" hidden="1" spans="1:5">
      <c r="A40" s="73">
        <v>38</v>
      </c>
      <c r="B40" s="73" t="s">
        <v>279</v>
      </c>
      <c r="C40" s="73" t="s">
        <v>280</v>
      </c>
      <c r="D40" s="73">
        <v>0.268</v>
      </c>
      <c r="E40" s="73">
        <v>1250</v>
      </c>
    </row>
    <row r="41" hidden="1" spans="1:5">
      <c r="A41" s="73">
        <v>39</v>
      </c>
      <c r="B41" s="73" t="s">
        <v>281</v>
      </c>
      <c r="C41" s="73" t="s">
        <v>280</v>
      </c>
      <c r="D41" s="73">
        <v>0.186</v>
      </c>
      <c r="E41" s="73">
        <v>1250</v>
      </c>
    </row>
    <row r="42" hidden="1" spans="1:5">
      <c r="A42" s="73">
        <v>40</v>
      </c>
      <c r="B42" s="73" t="s">
        <v>282</v>
      </c>
      <c r="C42" s="73" t="s">
        <v>229</v>
      </c>
      <c r="D42" s="73">
        <v>1.409</v>
      </c>
      <c r="E42" s="73">
        <v>3250</v>
      </c>
    </row>
    <row r="43" hidden="1" spans="1:5">
      <c r="A43" s="73">
        <v>41</v>
      </c>
      <c r="B43" s="73" t="s">
        <v>283</v>
      </c>
      <c r="C43" s="73" t="s">
        <v>229</v>
      </c>
      <c r="D43" s="73">
        <v>1.366</v>
      </c>
      <c r="E43" s="73">
        <v>3250</v>
      </c>
    </row>
    <row r="44" hidden="1" spans="1:5">
      <c r="A44" s="73">
        <v>42</v>
      </c>
      <c r="B44" s="73" t="s">
        <v>284</v>
      </c>
      <c r="C44" s="73" t="s">
        <v>229</v>
      </c>
      <c r="D44" s="73">
        <v>1.637</v>
      </c>
      <c r="E44" s="73">
        <v>3250</v>
      </c>
    </row>
    <row r="45" hidden="1" spans="1:5">
      <c r="A45" s="73">
        <v>43</v>
      </c>
      <c r="B45" s="73" t="s">
        <v>285</v>
      </c>
      <c r="C45" s="73" t="s">
        <v>232</v>
      </c>
      <c r="D45" s="73">
        <v>1.467</v>
      </c>
      <c r="E45" s="73">
        <v>3250</v>
      </c>
    </row>
    <row r="46" hidden="1" spans="1:5">
      <c r="A46" s="73">
        <v>44</v>
      </c>
      <c r="B46" s="73" t="s">
        <v>286</v>
      </c>
      <c r="C46" s="73" t="s">
        <v>166</v>
      </c>
      <c r="D46" s="73">
        <v>0.979</v>
      </c>
      <c r="E46" s="73">
        <v>2200</v>
      </c>
    </row>
    <row r="47" hidden="1" spans="1:5">
      <c r="A47" s="73">
        <v>45</v>
      </c>
      <c r="B47" s="73" t="s">
        <v>287</v>
      </c>
      <c r="C47" s="73" t="s">
        <v>288</v>
      </c>
      <c r="D47" s="73">
        <v>0.065</v>
      </c>
      <c r="E47" s="73">
        <v>1250</v>
      </c>
    </row>
    <row r="48" hidden="1" spans="1:5">
      <c r="A48" s="73">
        <v>46</v>
      </c>
      <c r="B48" s="73" t="s">
        <v>289</v>
      </c>
      <c r="C48" s="73" t="s">
        <v>290</v>
      </c>
      <c r="D48" s="73">
        <v>0.175</v>
      </c>
      <c r="E48" s="73">
        <v>1250</v>
      </c>
    </row>
    <row r="49" hidden="1" spans="1:5">
      <c r="A49" s="73">
        <v>47</v>
      </c>
      <c r="B49" s="73" t="s">
        <v>291</v>
      </c>
      <c r="C49" s="73" t="s">
        <v>292</v>
      </c>
      <c r="D49" s="73">
        <v>0.251</v>
      </c>
      <c r="E49" s="73">
        <v>1450</v>
      </c>
    </row>
    <row r="50" hidden="1" spans="1:5">
      <c r="A50" s="73">
        <v>48</v>
      </c>
      <c r="B50" s="73" t="s">
        <v>140</v>
      </c>
      <c r="C50" s="73" t="s">
        <v>292</v>
      </c>
      <c r="D50" s="73">
        <v>0.287</v>
      </c>
      <c r="E50" s="73">
        <v>1450</v>
      </c>
    </row>
    <row r="51" hidden="1" spans="1:5">
      <c r="A51" s="73">
        <v>49</v>
      </c>
      <c r="B51" s="73" t="s">
        <v>293</v>
      </c>
      <c r="C51" s="73" t="s">
        <v>292</v>
      </c>
      <c r="D51" s="73">
        <v>0.305</v>
      </c>
      <c r="E51" s="73">
        <v>1450</v>
      </c>
    </row>
    <row r="52" hidden="1" spans="1:5">
      <c r="A52" s="73">
        <v>50</v>
      </c>
      <c r="B52" s="73" t="s">
        <v>294</v>
      </c>
      <c r="C52" s="73" t="s">
        <v>295</v>
      </c>
      <c r="D52" s="73">
        <v>3.319</v>
      </c>
      <c r="E52" s="73">
        <v>20300</v>
      </c>
    </row>
    <row r="53" hidden="1" spans="1:5">
      <c r="A53" s="73">
        <v>51</v>
      </c>
      <c r="B53" s="73" t="s">
        <v>296</v>
      </c>
      <c r="C53" s="73" t="s">
        <v>297</v>
      </c>
      <c r="D53" s="73">
        <v>1.851</v>
      </c>
      <c r="E53" s="73">
        <v>4100</v>
      </c>
    </row>
    <row r="54" hidden="1" spans="1:5">
      <c r="A54" s="73">
        <v>52</v>
      </c>
      <c r="B54" s="73" t="s">
        <v>298</v>
      </c>
      <c r="C54" s="73" t="s">
        <v>299</v>
      </c>
      <c r="D54" s="73">
        <v>1.22</v>
      </c>
      <c r="E54" s="73">
        <v>3250</v>
      </c>
    </row>
    <row r="55" hidden="1" spans="1:5">
      <c r="A55" s="73">
        <v>53</v>
      </c>
      <c r="B55" s="73" t="s">
        <v>300</v>
      </c>
      <c r="C55" s="73" t="s">
        <v>299</v>
      </c>
      <c r="D55" s="73">
        <v>0.203</v>
      </c>
      <c r="E55" s="73">
        <v>1250</v>
      </c>
    </row>
    <row r="56" hidden="1" spans="1:5">
      <c r="A56" s="73">
        <v>54</v>
      </c>
      <c r="B56" s="73" t="s">
        <v>301</v>
      </c>
      <c r="C56" s="73" t="s">
        <v>302</v>
      </c>
      <c r="D56" s="73">
        <v>3.083</v>
      </c>
      <c r="E56" s="73">
        <v>5100</v>
      </c>
    </row>
    <row r="57" hidden="1" spans="1:5">
      <c r="A57" s="73">
        <v>55</v>
      </c>
      <c r="B57" s="73" t="s">
        <v>303</v>
      </c>
      <c r="C57" s="73" t="s">
        <v>302</v>
      </c>
      <c r="D57" s="73">
        <v>1.982</v>
      </c>
      <c r="E57" s="73">
        <v>5100</v>
      </c>
    </row>
    <row r="58" hidden="1" spans="1:5">
      <c r="A58" s="73">
        <v>56</v>
      </c>
      <c r="B58" s="73" t="s">
        <v>304</v>
      </c>
      <c r="C58" s="73" t="s">
        <v>302</v>
      </c>
      <c r="D58" s="73">
        <v>1.76</v>
      </c>
      <c r="E58" s="73">
        <v>3900</v>
      </c>
    </row>
    <row r="59" hidden="1" spans="1:5">
      <c r="A59" s="73">
        <v>57</v>
      </c>
      <c r="B59" s="73" t="s">
        <v>305</v>
      </c>
      <c r="C59" s="73" t="s">
        <v>302</v>
      </c>
      <c r="D59" s="73">
        <v>5.275</v>
      </c>
      <c r="E59" s="73">
        <v>17000</v>
      </c>
    </row>
    <row r="60" hidden="1" spans="1:5">
      <c r="A60" s="73">
        <v>58</v>
      </c>
      <c r="B60" s="73" t="s">
        <v>209</v>
      </c>
      <c r="C60" s="73" t="s">
        <v>302</v>
      </c>
      <c r="D60" s="73">
        <v>4.53</v>
      </c>
      <c r="E60" s="73">
        <v>17000</v>
      </c>
    </row>
    <row r="61" hidden="1" spans="1:5">
      <c r="A61" s="73">
        <v>59</v>
      </c>
      <c r="B61" s="73" t="s">
        <v>306</v>
      </c>
      <c r="C61" s="73" t="s">
        <v>302</v>
      </c>
      <c r="D61" s="73">
        <v>2.416</v>
      </c>
      <c r="E61" s="73">
        <v>4100</v>
      </c>
    </row>
    <row r="62" hidden="1" spans="1:5">
      <c r="A62" s="73">
        <v>60</v>
      </c>
      <c r="B62" s="73" t="s">
        <v>307</v>
      </c>
      <c r="C62" s="73" t="s">
        <v>302</v>
      </c>
      <c r="D62" s="73">
        <v>2.114</v>
      </c>
      <c r="E62" s="73">
        <v>4100</v>
      </c>
    </row>
    <row r="63" hidden="1" spans="1:5">
      <c r="A63" s="73">
        <v>61</v>
      </c>
      <c r="B63" s="73" t="s">
        <v>308</v>
      </c>
      <c r="C63" s="73" t="s">
        <v>302</v>
      </c>
      <c r="D63" s="73">
        <v>2.796</v>
      </c>
      <c r="E63" s="73">
        <v>5100</v>
      </c>
    </row>
    <row r="64" hidden="1" spans="1:5">
      <c r="A64" s="73">
        <v>62</v>
      </c>
      <c r="B64" s="73" t="s">
        <v>309</v>
      </c>
      <c r="C64" s="73" t="s">
        <v>302</v>
      </c>
      <c r="D64" s="73">
        <v>5.043</v>
      </c>
      <c r="E64" s="73">
        <v>17000</v>
      </c>
    </row>
    <row r="65" hidden="1" spans="1:5">
      <c r="A65" s="73">
        <v>63</v>
      </c>
      <c r="B65" s="73" t="s">
        <v>310</v>
      </c>
      <c r="C65" s="73" t="s">
        <v>311</v>
      </c>
      <c r="D65" s="73">
        <v>0.093</v>
      </c>
      <c r="E65" s="73">
        <v>1250</v>
      </c>
    </row>
    <row r="66" hidden="1" spans="1:5">
      <c r="A66" s="73">
        <v>64</v>
      </c>
      <c r="B66" s="73" t="s">
        <v>312</v>
      </c>
      <c r="C66" s="73" t="s">
        <v>313</v>
      </c>
      <c r="D66" s="73">
        <v>0.848</v>
      </c>
      <c r="E66" s="73">
        <v>1800</v>
      </c>
    </row>
    <row r="67" hidden="1" spans="1:5">
      <c r="A67" s="73">
        <v>65</v>
      </c>
      <c r="B67" s="73" t="s">
        <v>314</v>
      </c>
      <c r="C67" s="73" t="s">
        <v>315</v>
      </c>
      <c r="D67" s="73">
        <v>0.294</v>
      </c>
      <c r="E67" s="73">
        <v>1250</v>
      </c>
    </row>
    <row r="68" hidden="1" spans="1:5">
      <c r="A68" s="73">
        <v>66</v>
      </c>
      <c r="B68" s="73" t="s">
        <v>316</v>
      </c>
      <c r="C68" s="73" t="s">
        <v>315</v>
      </c>
      <c r="D68" s="73">
        <v>0.172</v>
      </c>
      <c r="E68" s="73">
        <v>1250</v>
      </c>
    </row>
    <row r="69" hidden="1" spans="1:5">
      <c r="A69" s="73">
        <v>67</v>
      </c>
      <c r="B69" s="73" t="s">
        <v>317</v>
      </c>
      <c r="C69" s="73" t="s">
        <v>318</v>
      </c>
      <c r="D69" s="73">
        <v>0.806</v>
      </c>
      <c r="E69" s="73">
        <v>1800</v>
      </c>
    </row>
    <row r="70" hidden="1" spans="1:5">
      <c r="A70" s="73">
        <v>68</v>
      </c>
      <c r="B70" s="73" t="s">
        <v>319</v>
      </c>
      <c r="C70" s="73" t="s">
        <v>318</v>
      </c>
      <c r="D70" s="73">
        <v>0.554</v>
      </c>
      <c r="E70" s="73">
        <v>1800</v>
      </c>
    </row>
    <row r="71" hidden="1" spans="1:5">
      <c r="A71" s="73">
        <v>69</v>
      </c>
      <c r="B71" s="73" t="s">
        <v>320</v>
      </c>
      <c r="C71" s="73" t="s">
        <v>318</v>
      </c>
      <c r="D71" s="73">
        <v>1.314</v>
      </c>
      <c r="E71" s="73">
        <v>3250</v>
      </c>
    </row>
    <row r="72" hidden="1" spans="1:5">
      <c r="A72" s="73">
        <v>70</v>
      </c>
      <c r="B72" s="73" t="s">
        <v>321</v>
      </c>
      <c r="C72" s="73" t="s">
        <v>318</v>
      </c>
      <c r="D72" s="73">
        <v>1.119</v>
      </c>
      <c r="E72" s="73">
        <v>3250</v>
      </c>
    </row>
    <row r="73" hidden="1" spans="1:5">
      <c r="A73" s="73">
        <v>71</v>
      </c>
      <c r="B73" s="73" t="s">
        <v>322</v>
      </c>
      <c r="C73" s="73" t="s">
        <v>318</v>
      </c>
      <c r="D73" s="73">
        <v>0.711</v>
      </c>
      <c r="E73" s="73">
        <v>1800</v>
      </c>
    </row>
    <row r="74" hidden="1" spans="1:5">
      <c r="A74" s="73">
        <v>72</v>
      </c>
      <c r="B74" s="73" t="s">
        <v>323</v>
      </c>
      <c r="C74" s="73" t="s">
        <v>318</v>
      </c>
      <c r="D74" s="73">
        <v>0.907</v>
      </c>
      <c r="E74" s="73">
        <v>2200</v>
      </c>
    </row>
    <row r="75" hidden="1" spans="1:5">
      <c r="A75" s="73">
        <v>73</v>
      </c>
      <c r="B75" s="73" t="s">
        <v>324</v>
      </c>
      <c r="C75" s="73" t="s">
        <v>325</v>
      </c>
      <c r="D75" s="73">
        <v>2.083</v>
      </c>
      <c r="E75" s="73">
        <v>4100</v>
      </c>
    </row>
    <row r="76" hidden="1" spans="1:5">
      <c r="A76" s="73">
        <v>74</v>
      </c>
      <c r="B76" s="73" t="s">
        <v>326</v>
      </c>
      <c r="C76" s="73" t="s">
        <v>327</v>
      </c>
      <c r="D76" s="73">
        <v>1.126</v>
      </c>
      <c r="E76" s="73">
        <v>2900</v>
      </c>
    </row>
    <row r="77" hidden="1" spans="1:5">
      <c r="A77" s="73">
        <v>75</v>
      </c>
      <c r="B77" s="73" t="s">
        <v>328</v>
      </c>
      <c r="C77" s="73" t="s">
        <v>327</v>
      </c>
      <c r="D77" s="73">
        <v>0.741</v>
      </c>
      <c r="E77" s="73">
        <v>1800</v>
      </c>
    </row>
    <row r="78" hidden="1" spans="1:5">
      <c r="A78" s="73">
        <v>76</v>
      </c>
      <c r="B78" s="73" t="s">
        <v>329</v>
      </c>
      <c r="C78" s="73" t="s">
        <v>327</v>
      </c>
      <c r="D78" s="73">
        <v>0.797</v>
      </c>
      <c r="E78" s="73">
        <v>1800</v>
      </c>
    </row>
    <row r="79" hidden="1" spans="1:5">
      <c r="A79" s="73">
        <v>77</v>
      </c>
      <c r="B79" s="73" t="s">
        <v>330</v>
      </c>
      <c r="C79" s="73" t="s">
        <v>331</v>
      </c>
      <c r="D79" s="73">
        <v>0.202</v>
      </c>
      <c r="E79" s="73">
        <v>1450</v>
      </c>
    </row>
    <row r="80" hidden="1" spans="1:5">
      <c r="A80" s="73">
        <v>78</v>
      </c>
      <c r="B80" s="73" t="s">
        <v>332</v>
      </c>
      <c r="C80" s="73" t="s">
        <v>331</v>
      </c>
      <c r="D80" s="73">
        <v>0.214</v>
      </c>
      <c r="E80" s="73">
        <v>1450</v>
      </c>
    </row>
    <row r="81" hidden="1" spans="1:5">
      <c r="A81" s="73">
        <v>79</v>
      </c>
      <c r="B81" s="73" t="s">
        <v>333</v>
      </c>
      <c r="C81" s="73" t="s">
        <v>334</v>
      </c>
      <c r="D81" s="73">
        <v>0.285</v>
      </c>
      <c r="E81" s="73">
        <v>1450</v>
      </c>
    </row>
    <row r="82" hidden="1" spans="1:5">
      <c r="A82" s="73">
        <v>80</v>
      </c>
      <c r="B82" s="73" t="s">
        <v>335</v>
      </c>
      <c r="C82" s="73" t="s">
        <v>168</v>
      </c>
      <c r="D82" s="73">
        <v>0.082</v>
      </c>
      <c r="E82" s="73">
        <v>1250</v>
      </c>
    </row>
    <row r="83" hidden="1" spans="1:5">
      <c r="A83" s="73">
        <v>81</v>
      </c>
      <c r="B83" s="73" t="s">
        <v>336</v>
      </c>
      <c r="C83" s="73" t="s">
        <v>331</v>
      </c>
      <c r="D83" s="73">
        <v>0.444</v>
      </c>
      <c r="E83" s="73">
        <v>1450</v>
      </c>
    </row>
    <row r="84" hidden="1" spans="1:5">
      <c r="A84" s="73">
        <v>82</v>
      </c>
      <c r="B84" s="73" t="s">
        <v>337</v>
      </c>
      <c r="C84" s="73" t="s">
        <v>331</v>
      </c>
      <c r="D84" s="73">
        <v>0.671</v>
      </c>
      <c r="E84" s="73">
        <v>1600</v>
      </c>
    </row>
    <row r="85" hidden="1" spans="1:5">
      <c r="A85" s="73">
        <v>83</v>
      </c>
      <c r="B85" s="73" t="s">
        <v>338</v>
      </c>
      <c r="C85" s="73" t="s">
        <v>166</v>
      </c>
      <c r="D85" s="73">
        <v>0.331</v>
      </c>
      <c r="E85" s="73">
        <v>1450</v>
      </c>
    </row>
    <row r="86" hidden="1" spans="1:5">
      <c r="A86" s="73">
        <v>84</v>
      </c>
      <c r="B86" s="73" t="s">
        <v>339</v>
      </c>
      <c r="C86" s="73" t="s">
        <v>340</v>
      </c>
      <c r="D86" s="73">
        <v>0.084</v>
      </c>
      <c r="E86" s="73">
        <v>1250</v>
      </c>
    </row>
    <row r="87" hidden="1" spans="1:5">
      <c r="A87" s="73">
        <v>85</v>
      </c>
      <c r="B87" s="73" t="s">
        <v>341</v>
      </c>
      <c r="C87" s="73" t="s">
        <v>299</v>
      </c>
      <c r="D87" s="73">
        <v>0.339</v>
      </c>
      <c r="E87" s="73">
        <v>1250</v>
      </c>
    </row>
    <row r="88" hidden="1" spans="1:5">
      <c r="A88" s="73">
        <v>86</v>
      </c>
      <c r="B88" s="73" t="s">
        <v>342</v>
      </c>
      <c r="C88" s="73" t="s">
        <v>343</v>
      </c>
      <c r="D88" s="73">
        <v>0.615</v>
      </c>
      <c r="E88" s="73">
        <v>1600</v>
      </c>
    </row>
    <row r="89" hidden="1" spans="1:5">
      <c r="A89" s="73">
        <v>87</v>
      </c>
      <c r="B89" s="73" t="s">
        <v>344</v>
      </c>
      <c r="C89" s="73" t="s">
        <v>345</v>
      </c>
      <c r="D89" s="73">
        <v>4.004</v>
      </c>
      <c r="E89" s="73">
        <v>9800</v>
      </c>
    </row>
    <row r="90" hidden="1" spans="1:5">
      <c r="A90" s="73">
        <v>88</v>
      </c>
      <c r="B90" s="73" t="s">
        <v>346</v>
      </c>
      <c r="C90" s="73" t="s">
        <v>347</v>
      </c>
      <c r="D90" s="73">
        <v>0.213</v>
      </c>
      <c r="E90" s="73">
        <v>1250</v>
      </c>
    </row>
    <row r="91" hidden="1" spans="1:5">
      <c r="A91" s="73">
        <v>89</v>
      </c>
      <c r="B91" s="73" t="s">
        <v>348</v>
      </c>
      <c r="C91" s="73" t="s">
        <v>349</v>
      </c>
      <c r="D91" s="73">
        <v>1.192</v>
      </c>
      <c r="E91" s="73">
        <v>3250</v>
      </c>
    </row>
    <row r="92" hidden="1" spans="1:5">
      <c r="A92" s="73">
        <v>90</v>
      </c>
      <c r="B92" s="73" t="s">
        <v>350</v>
      </c>
      <c r="C92" s="73" t="s">
        <v>351</v>
      </c>
      <c r="D92" s="73">
        <v>0.332</v>
      </c>
      <c r="E92" s="73">
        <v>1250</v>
      </c>
    </row>
    <row r="93" hidden="1" spans="1:5">
      <c r="A93" s="73">
        <v>91</v>
      </c>
      <c r="B93" s="73" t="s">
        <v>352</v>
      </c>
      <c r="C93" s="73" t="s">
        <v>353</v>
      </c>
      <c r="D93" s="73">
        <v>0.053</v>
      </c>
      <c r="E93" s="73">
        <v>1250</v>
      </c>
    </row>
    <row r="94" hidden="1" spans="1:5">
      <c r="A94" s="73">
        <v>92</v>
      </c>
      <c r="B94" s="73" t="s">
        <v>354</v>
      </c>
      <c r="C94" s="73" t="s">
        <v>355</v>
      </c>
      <c r="D94" s="73">
        <v>2.271</v>
      </c>
      <c r="E94" s="73">
        <v>4100</v>
      </c>
    </row>
    <row r="95" hidden="1" spans="1:5">
      <c r="A95" s="73">
        <v>93</v>
      </c>
      <c r="B95" s="73" t="s">
        <v>356</v>
      </c>
      <c r="C95" s="73" t="s">
        <v>353</v>
      </c>
      <c r="D95" s="73">
        <v>0.222</v>
      </c>
      <c r="E95" s="73">
        <v>1250</v>
      </c>
    </row>
    <row r="96" hidden="1" spans="1:5">
      <c r="A96" s="73">
        <v>94</v>
      </c>
      <c r="B96" s="73" t="s">
        <v>357</v>
      </c>
      <c r="C96" s="73" t="s">
        <v>349</v>
      </c>
      <c r="D96" s="73">
        <v>0.419</v>
      </c>
      <c r="E96" s="73">
        <v>1450</v>
      </c>
    </row>
    <row r="97" hidden="1" spans="1:5">
      <c r="A97" s="73">
        <v>95</v>
      </c>
      <c r="B97" s="73" t="s">
        <v>358</v>
      </c>
      <c r="C97" s="73" t="s">
        <v>349</v>
      </c>
      <c r="D97" s="73">
        <v>2.217</v>
      </c>
      <c r="E97" s="73">
        <v>5100</v>
      </c>
    </row>
    <row r="98" hidden="1" spans="1:5">
      <c r="A98" s="73">
        <v>96</v>
      </c>
      <c r="B98" s="73" t="s">
        <v>359</v>
      </c>
      <c r="C98" s="73" t="s">
        <v>349</v>
      </c>
      <c r="D98" s="73">
        <v>0.404</v>
      </c>
      <c r="E98" s="73">
        <v>1600</v>
      </c>
    </row>
    <row r="99" hidden="1" spans="1:5">
      <c r="A99" s="73">
        <v>97</v>
      </c>
      <c r="B99" s="73" t="s">
        <v>360</v>
      </c>
      <c r="C99" s="73" t="s">
        <v>349</v>
      </c>
      <c r="D99" s="73">
        <v>2.479</v>
      </c>
      <c r="E99" s="73">
        <v>8500</v>
      </c>
    </row>
    <row r="100" hidden="1" spans="1:5">
      <c r="A100" s="73">
        <v>98</v>
      </c>
      <c r="B100" s="73" t="s">
        <v>361</v>
      </c>
      <c r="C100" s="73" t="s">
        <v>349</v>
      </c>
      <c r="D100" s="73">
        <v>1.693</v>
      </c>
      <c r="E100" s="73">
        <v>5100</v>
      </c>
    </row>
    <row r="101" hidden="1" spans="1:5">
      <c r="A101" s="73">
        <v>99</v>
      </c>
      <c r="B101" s="73" t="s">
        <v>362</v>
      </c>
      <c r="C101" s="73" t="s">
        <v>363</v>
      </c>
      <c r="D101" s="73">
        <v>2.236</v>
      </c>
      <c r="E101" s="73">
        <v>4100</v>
      </c>
    </row>
    <row r="102" hidden="1" spans="1:5">
      <c r="A102" s="73">
        <v>100</v>
      </c>
      <c r="B102" s="73" t="s">
        <v>364</v>
      </c>
      <c r="C102" s="73" t="s">
        <v>365</v>
      </c>
      <c r="D102" s="73">
        <v>3.438</v>
      </c>
      <c r="E102" s="73">
        <v>9800</v>
      </c>
    </row>
    <row r="103" hidden="1" spans="1:5">
      <c r="A103" s="73">
        <v>101</v>
      </c>
      <c r="B103" s="73" t="s">
        <v>366</v>
      </c>
      <c r="C103" s="73" t="s">
        <v>349</v>
      </c>
      <c r="D103" s="80">
        <v>2.87</v>
      </c>
      <c r="E103" s="73">
        <v>8500</v>
      </c>
    </row>
    <row r="104" hidden="1" spans="1:5">
      <c r="A104" s="73">
        <v>102</v>
      </c>
      <c r="B104" s="73" t="s">
        <v>367</v>
      </c>
      <c r="C104" s="73" t="s">
        <v>349</v>
      </c>
      <c r="D104" s="73">
        <v>0.239</v>
      </c>
      <c r="E104" s="73">
        <v>1600</v>
      </c>
    </row>
    <row r="105" hidden="1" spans="1:5">
      <c r="A105" s="73">
        <v>103</v>
      </c>
      <c r="B105" s="73" t="s">
        <v>368</v>
      </c>
      <c r="C105" s="73" t="s">
        <v>349</v>
      </c>
      <c r="D105" s="73">
        <v>2.093</v>
      </c>
      <c r="E105" s="73">
        <v>4100</v>
      </c>
    </row>
    <row r="106" hidden="1" spans="1:5">
      <c r="A106" s="73">
        <v>104</v>
      </c>
      <c r="B106" s="73" t="s">
        <v>369</v>
      </c>
      <c r="C106" s="73" t="s">
        <v>315</v>
      </c>
      <c r="D106" s="73">
        <v>3.157</v>
      </c>
      <c r="E106" s="73">
        <v>8500</v>
      </c>
    </row>
    <row r="107" hidden="1" spans="1:5">
      <c r="A107" s="73">
        <v>105</v>
      </c>
      <c r="B107" s="73" t="s">
        <v>370</v>
      </c>
      <c r="C107" s="73" t="s">
        <v>315</v>
      </c>
      <c r="D107" s="73">
        <v>0.717</v>
      </c>
      <c r="E107" s="73">
        <v>1800</v>
      </c>
    </row>
    <row r="108" hidden="1" spans="1:5">
      <c r="A108" s="73">
        <v>106</v>
      </c>
      <c r="B108" s="73" t="s">
        <v>371</v>
      </c>
      <c r="C108" s="73" t="s">
        <v>372</v>
      </c>
      <c r="D108" s="73">
        <v>0.292</v>
      </c>
      <c r="E108" s="73">
        <v>1600</v>
      </c>
    </row>
    <row r="109" hidden="1" spans="1:5">
      <c r="A109" s="73">
        <v>107</v>
      </c>
      <c r="B109" s="73" t="s">
        <v>373</v>
      </c>
      <c r="C109" s="73" t="s">
        <v>374</v>
      </c>
      <c r="D109" s="73">
        <v>0.848</v>
      </c>
      <c r="E109" s="73">
        <v>1800</v>
      </c>
    </row>
    <row r="110" hidden="1" spans="1:5">
      <c r="A110" s="73">
        <v>108</v>
      </c>
      <c r="B110" s="73" t="s">
        <v>375</v>
      </c>
      <c r="C110" s="73" t="s">
        <v>374</v>
      </c>
      <c r="D110" s="73">
        <v>1.325</v>
      </c>
      <c r="E110" s="73">
        <v>3250</v>
      </c>
    </row>
    <row r="111" hidden="1" spans="1:5">
      <c r="A111" s="73">
        <v>109</v>
      </c>
      <c r="B111" s="73" t="s">
        <v>376</v>
      </c>
      <c r="C111" s="73" t="s">
        <v>315</v>
      </c>
      <c r="D111" s="73">
        <v>1.573</v>
      </c>
      <c r="E111" s="73">
        <v>3250</v>
      </c>
    </row>
    <row r="112" hidden="1" spans="1:5">
      <c r="A112" s="73">
        <v>110</v>
      </c>
      <c r="B112" s="73" t="s">
        <v>377</v>
      </c>
      <c r="C112" s="73" t="s">
        <v>315</v>
      </c>
      <c r="D112" s="73">
        <v>0.718</v>
      </c>
      <c r="E112" s="73">
        <v>1800</v>
      </c>
    </row>
    <row r="113" hidden="1" spans="1:5">
      <c r="A113" s="73">
        <v>111</v>
      </c>
      <c r="B113" s="73" t="s">
        <v>378</v>
      </c>
      <c r="C113" s="73" t="s">
        <v>379</v>
      </c>
      <c r="D113" s="73">
        <v>1.408</v>
      </c>
      <c r="E113" s="73">
        <v>4300</v>
      </c>
    </row>
    <row r="114" hidden="1" spans="1:5">
      <c r="A114" s="73">
        <v>112</v>
      </c>
      <c r="B114" s="73" t="s">
        <v>380</v>
      </c>
      <c r="C114" s="73" t="s">
        <v>381</v>
      </c>
      <c r="D114" s="73">
        <v>0.293</v>
      </c>
      <c r="E114" s="73">
        <v>2000</v>
      </c>
    </row>
    <row r="115" hidden="1" spans="1:5">
      <c r="A115" s="73">
        <v>113</v>
      </c>
      <c r="B115" s="73" t="s">
        <v>382</v>
      </c>
      <c r="C115" s="73" t="s">
        <v>379</v>
      </c>
      <c r="D115" s="73">
        <v>1.206</v>
      </c>
      <c r="E115" s="73">
        <v>3250</v>
      </c>
    </row>
    <row r="116" hidden="1" spans="1:5">
      <c r="A116" s="73">
        <v>114</v>
      </c>
      <c r="B116" s="73" t="s">
        <v>383</v>
      </c>
      <c r="C116" s="73" t="s">
        <v>379</v>
      </c>
      <c r="D116" s="73">
        <v>1.82</v>
      </c>
      <c r="E116" s="73">
        <v>5100</v>
      </c>
    </row>
    <row r="117" hidden="1" spans="1:5">
      <c r="A117" s="73">
        <v>115</v>
      </c>
      <c r="B117" s="73" t="s">
        <v>384</v>
      </c>
      <c r="C117" s="73" t="s">
        <v>385</v>
      </c>
      <c r="D117" s="73">
        <v>1.202</v>
      </c>
      <c r="E117" s="73">
        <v>7800</v>
      </c>
    </row>
    <row r="118" hidden="1" spans="1:5">
      <c r="A118" s="73">
        <v>116</v>
      </c>
      <c r="B118" s="73" t="s">
        <v>386</v>
      </c>
      <c r="C118" s="73" t="s">
        <v>387</v>
      </c>
      <c r="D118" s="73">
        <v>4.473</v>
      </c>
      <c r="E118" s="73">
        <v>17000</v>
      </c>
    </row>
    <row r="119" hidden="1" spans="1:5">
      <c r="A119" s="73">
        <v>117</v>
      </c>
      <c r="B119" s="73" t="s">
        <v>388</v>
      </c>
      <c r="C119" s="73" t="s">
        <v>389</v>
      </c>
      <c r="D119" s="73">
        <v>4.365</v>
      </c>
      <c r="E119" s="73">
        <v>17000</v>
      </c>
    </row>
    <row r="120" hidden="1" spans="1:5">
      <c r="A120" s="73">
        <v>118</v>
      </c>
      <c r="B120" s="73" t="s">
        <v>390</v>
      </c>
      <c r="C120" s="73" t="s">
        <v>389</v>
      </c>
      <c r="D120" s="73">
        <v>1.233</v>
      </c>
      <c r="E120" s="73">
        <v>3900</v>
      </c>
    </row>
    <row r="121" hidden="1" spans="1:5">
      <c r="A121" s="73">
        <v>119</v>
      </c>
      <c r="B121" s="73" t="s">
        <v>391</v>
      </c>
      <c r="C121" s="73" t="s">
        <v>392</v>
      </c>
      <c r="D121" s="73">
        <v>0.827</v>
      </c>
      <c r="E121" s="73">
        <v>2200</v>
      </c>
    </row>
    <row r="122" hidden="1" spans="1:5">
      <c r="A122" s="73">
        <v>120</v>
      </c>
      <c r="B122" s="73" t="s">
        <v>393</v>
      </c>
      <c r="C122" s="73" t="s">
        <v>394</v>
      </c>
      <c r="D122" s="73">
        <v>0.312</v>
      </c>
      <c r="E122" s="73">
        <v>1600</v>
      </c>
    </row>
    <row r="123" hidden="1" spans="1:5">
      <c r="A123" s="73">
        <v>121</v>
      </c>
      <c r="B123" s="73" t="s">
        <v>395</v>
      </c>
      <c r="C123" s="73" t="s">
        <v>396</v>
      </c>
      <c r="D123" s="73">
        <v>2.298</v>
      </c>
      <c r="E123" s="73">
        <v>8500</v>
      </c>
    </row>
    <row r="124" hidden="1" spans="1:5">
      <c r="A124" s="73">
        <v>122</v>
      </c>
      <c r="B124" s="73" t="s">
        <v>397</v>
      </c>
      <c r="C124" s="73" t="s">
        <v>396</v>
      </c>
      <c r="D124" s="73">
        <v>0.661</v>
      </c>
      <c r="E124" s="73">
        <v>2950</v>
      </c>
    </row>
    <row r="125" hidden="1" spans="1:5">
      <c r="A125" s="73">
        <v>123</v>
      </c>
      <c r="B125" s="73" t="s">
        <v>398</v>
      </c>
      <c r="C125" s="73" t="s">
        <v>399</v>
      </c>
      <c r="D125" s="73">
        <v>2.726</v>
      </c>
      <c r="E125" s="73">
        <v>5800</v>
      </c>
    </row>
    <row r="126" hidden="1" spans="1:5">
      <c r="A126" s="73">
        <v>124</v>
      </c>
      <c r="B126" s="73" t="s">
        <v>400</v>
      </c>
      <c r="C126" s="73" t="s">
        <v>401</v>
      </c>
      <c r="D126" s="73">
        <v>1.363</v>
      </c>
      <c r="E126" s="73">
        <v>4300</v>
      </c>
    </row>
    <row r="127" hidden="1" spans="1:5">
      <c r="A127" s="73">
        <v>125</v>
      </c>
      <c r="B127" s="73" t="s">
        <v>402</v>
      </c>
      <c r="C127" s="73" t="s">
        <v>343</v>
      </c>
      <c r="D127" s="73">
        <v>1.473</v>
      </c>
      <c r="E127" s="73">
        <v>3000</v>
      </c>
    </row>
    <row r="128" hidden="1" spans="1:5">
      <c r="A128" s="73">
        <v>126</v>
      </c>
      <c r="B128" s="73" t="s">
        <v>403</v>
      </c>
      <c r="C128" s="73" t="s">
        <v>404</v>
      </c>
      <c r="D128" s="73">
        <v>0.488</v>
      </c>
      <c r="E128" s="73">
        <v>1450</v>
      </c>
    </row>
    <row r="129" hidden="1" spans="1:5">
      <c r="A129" s="73">
        <v>127</v>
      </c>
      <c r="B129" s="73" t="s">
        <v>405</v>
      </c>
      <c r="C129" s="73" t="s">
        <v>345</v>
      </c>
      <c r="D129" s="73">
        <v>4.195</v>
      </c>
      <c r="E129" s="73">
        <v>9800</v>
      </c>
    </row>
    <row r="130" hidden="1" spans="1:5">
      <c r="A130" s="73">
        <v>128</v>
      </c>
      <c r="B130" s="73" t="s">
        <v>406</v>
      </c>
      <c r="C130" s="73" t="s">
        <v>407</v>
      </c>
      <c r="D130" s="73">
        <v>0.216</v>
      </c>
      <c r="E130" s="73">
        <v>1250</v>
      </c>
    </row>
    <row r="131" hidden="1" spans="1:5">
      <c r="A131" s="73">
        <v>129</v>
      </c>
      <c r="B131" s="73" t="s">
        <v>408</v>
      </c>
      <c r="C131" s="73" t="s">
        <v>409</v>
      </c>
      <c r="D131" s="73">
        <v>0.163</v>
      </c>
      <c r="E131" s="73">
        <v>1250</v>
      </c>
    </row>
    <row r="132" hidden="1" spans="1:5">
      <c r="A132" s="73">
        <v>130</v>
      </c>
      <c r="B132" s="73" t="s">
        <v>410</v>
      </c>
      <c r="C132" s="73" t="s">
        <v>411</v>
      </c>
      <c r="D132" s="73">
        <v>1.271</v>
      </c>
      <c r="E132" s="73">
        <v>3250</v>
      </c>
    </row>
    <row r="133" hidden="1" spans="1:5">
      <c r="A133" s="73">
        <v>131</v>
      </c>
      <c r="B133" s="73" t="s">
        <v>412</v>
      </c>
      <c r="C133" s="73" t="s">
        <v>413</v>
      </c>
      <c r="D133" s="73">
        <v>0.306</v>
      </c>
      <c r="E133" s="73">
        <v>1250</v>
      </c>
    </row>
    <row r="134" hidden="1" spans="1:5">
      <c r="A134" s="73">
        <v>132</v>
      </c>
      <c r="B134" s="73" t="s">
        <v>414</v>
      </c>
      <c r="C134" s="73" t="s">
        <v>415</v>
      </c>
      <c r="D134" s="73">
        <v>1.191</v>
      </c>
      <c r="E134" s="73">
        <v>3250</v>
      </c>
    </row>
    <row r="135" hidden="1" spans="1:5">
      <c r="A135" s="73">
        <v>133</v>
      </c>
      <c r="B135" s="73" t="s">
        <v>416</v>
      </c>
      <c r="C135" s="73" t="s">
        <v>415</v>
      </c>
      <c r="D135" s="73">
        <v>0.424</v>
      </c>
      <c r="E135" s="73">
        <v>1450</v>
      </c>
    </row>
    <row r="136" hidden="1" spans="1:5">
      <c r="A136" s="73">
        <v>134</v>
      </c>
      <c r="B136" s="73" t="s">
        <v>417</v>
      </c>
      <c r="C136" s="73" t="s">
        <v>418</v>
      </c>
      <c r="D136" s="80">
        <v>1.52</v>
      </c>
      <c r="E136" s="73">
        <v>3250</v>
      </c>
    </row>
    <row r="137" hidden="1" spans="1:5">
      <c r="A137" s="73">
        <v>135</v>
      </c>
      <c r="B137" s="73" t="s">
        <v>419</v>
      </c>
      <c r="C137" s="73" t="s">
        <v>418</v>
      </c>
      <c r="D137" s="80">
        <v>1.59</v>
      </c>
      <c r="E137" s="73">
        <v>3400</v>
      </c>
    </row>
    <row r="138" hidden="1" spans="1:5">
      <c r="A138" s="73">
        <v>136</v>
      </c>
      <c r="B138" s="73" t="s">
        <v>420</v>
      </c>
      <c r="C138" s="73" t="s">
        <v>302</v>
      </c>
      <c r="D138" s="73">
        <v>1.223</v>
      </c>
      <c r="E138" s="73">
        <v>3250</v>
      </c>
    </row>
    <row r="139" hidden="1" spans="1:5">
      <c r="A139" s="73">
        <v>137</v>
      </c>
      <c r="B139" s="73" t="s">
        <v>421</v>
      </c>
      <c r="C139" s="73" t="s">
        <v>229</v>
      </c>
      <c r="D139" s="73">
        <v>0.908</v>
      </c>
      <c r="E139" s="73">
        <v>2200</v>
      </c>
    </row>
    <row r="140" hidden="1" spans="1:5">
      <c r="A140" s="73">
        <v>138</v>
      </c>
      <c r="B140" s="73" t="s">
        <v>422</v>
      </c>
      <c r="C140" s="73" t="s">
        <v>229</v>
      </c>
      <c r="D140" s="73">
        <v>0.622</v>
      </c>
      <c r="E140" s="73">
        <v>1800</v>
      </c>
    </row>
    <row r="141" hidden="1" spans="1:5">
      <c r="A141" s="73">
        <v>139</v>
      </c>
      <c r="B141" s="73" t="s">
        <v>423</v>
      </c>
      <c r="C141" s="73" t="s">
        <v>229</v>
      </c>
      <c r="D141" s="73">
        <v>0.909</v>
      </c>
      <c r="E141" s="73">
        <v>2200</v>
      </c>
    </row>
    <row r="142" hidden="1" spans="1:5">
      <c r="A142" s="73">
        <v>140</v>
      </c>
      <c r="B142" s="73" t="s">
        <v>424</v>
      </c>
      <c r="C142" s="73" t="s">
        <v>232</v>
      </c>
      <c r="D142" s="80">
        <v>1.02</v>
      </c>
      <c r="E142" s="73">
        <v>3250</v>
      </c>
    </row>
    <row r="143" hidden="1" spans="1:5">
      <c r="A143" s="73">
        <v>141</v>
      </c>
      <c r="B143" s="73" t="s">
        <v>425</v>
      </c>
      <c r="C143" s="73" t="s">
        <v>232</v>
      </c>
      <c r="D143" s="73">
        <v>0.691</v>
      </c>
      <c r="E143" s="73">
        <v>1800</v>
      </c>
    </row>
    <row r="144" hidden="1" spans="1:5">
      <c r="A144" s="73">
        <v>142</v>
      </c>
      <c r="B144" s="73" t="s">
        <v>426</v>
      </c>
      <c r="C144" s="73" t="s">
        <v>232</v>
      </c>
      <c r="D144" s="73">
        <v>0.645</v>
      </c>
      <c r="E144" s="73">
        <v>1800</v>
      </c>
    </row>
    <row r="145" hidden="1" spans="1:5">
      <c r="A145" s="73">
        <v>143</v>
      </c>
      <c r="B145" s="73" t="s">
        <v>427</v>
      </c>
      <c r="C145" s="73" t="s">
        <v>428</v>
      </c>
      <c r="D145" s="73">
        <v>0.053</v>
      </c>
      <c r="E145" s="73">
        <v>1250</v>
      </c>
    </row>
    <row r="146" hidden="1" spans="1:5">
      <c r="A146" s="73">
        <v>144</v>
      </c>
      <c r="B146" s="73" t="s">
        <v>429</v>
      </c>
      <c r="C146" s="73" t="s">
        <v>232</v>
      </c>
      <c r="D146" s="73">
        <v>1.075</v>
      </c>
      <c r="E146" s="73">
        <v>3250</v>
      </c>
    </row>
    <row r="147" hidden="1" spans="1:5">
      <c r="A147" s="73">
        <v>145</v>
      </c>
      <c r="B147" s="73" t="s">
        <v>430</v>
      </c>
      <c r="C147" s="73" t="s">
        <v>232</v>
      </c>
      <c r="D147" s="80">
        <v>1.53</v>
      </c>
      <c r="E147" s="73">
        <v>3250</v>
      </c>
    </row>
    <row r="148" hidden="1" spans="1:5">
      <c r="A148" s="73">
        <v>146</v>
      </c>
      <c r="B148" s="73" t="s">
        <v>431</v>
      </c>
      <c r="C148" s="73" t="s">
        <v>241</v>
      </c>
      <c r="D148" s="73">
        <v>0.325</v>
      </c>
      <c r="E148" s="73">
        <v>1450</v>
      </c>
    </row>
    <row r="149" hidden="1" spans="1:5">
      <c r="A149" s="73">
        <v>147</v>
      </c>
      <c r="B149" s="73" t="s">
        <v>432</v>
      </c>
      <c r="C149" s="73" t="s">
        <v>241</v>
      </c>
      <c r="D149" s="73">
        <v>0.946</v>
      </c>
      <c r="E149" s="73">
        <v>2200</v>
      </c>
    </row>
    <row r="150" hidden="1" spans="1:5">
      <c r="A150" s="73">
        <v>148</v>
      </c>
      <c r="B150" s="73" t="s">
        <v>433</v>
      </c>
      <c r="C150" s="73" t="s">
        <v>434</v>
      </c>
      <c r="D150" s="73">
        <v>0.154</v>
      </c>
      <c r="E150" s="73">
        <v>1250</v>
      </c>
    </row>
    <row r="151" hidden="1" spans="1:5">
      <c r="A151" s="73">
        <v>149</v>
      </c>
      <c r="B151" s="73" t="s">
        <v>435</v>
      </c>
      <c r="C151" s="73" t="s">
        <v>413</v>
      </c>
      <c r="D151" s="73">
        <v>0.319</v>
      </c>
      <c r="E151" s="73">
        <v>1250</v>
      </c>
    </row>
    <row r="152" hidden="1" spans="1:5">
      <c r="A152" s="73">
        <v>150</v>
      </c>
      <c r="B152" s="73" t="s">
        <v>436</v>
      </c>
      <c r="C152" s="73" t="s">
        <v>252</v>
      </c>
      <c r="D152" s="73">
        <v>0.555</v>
      </c>
      <c r="E152" s="73">
        <v>1800</v>
      </c>
    </row>
    <row r="153" hidden="1" spans="1:5">
      <c r="A153" s="73">
        <v>151</v>
      </c>
      <c r="B153" s="73" t="s">
        <v>437</v>
      </c>
      <c r="C153" s="73" t="s">
        <v>315</v>
      </c>
      <c r="D153" s="73">
        <v>2.591</v>
      </c>
      <c r="E153" s="73">
        <v>8500</v>
      </c>
    </row>
    <row r="154" hidden="1" spans="1:5">
      <c r="A154" s="73">
        <v>152</v>
      </c>
      <c r="B154" s="73" t="s">
        <v>438</v>
      </c>
      <c r="C154" s="73" t="s">
        <v>439</v>
      </c>
      <c r="D154" s="73">
        <v>1.244</v>
      </c>
      <c r="E154" s="73">
        <v>3400</v>
      </c>
    </row>
    <row r="155" hidden="1" spans="1:5">
      <c r="A155" s="73">
        <v>153</v>
      </c>
      <c r="B155" s="73" t="s">
        <v>440</v>
      </c>
      <c r="C155" s="73" t="s">
        <v>441</v>
      </c>
      <c r="D155" s="73">
        <v>0.388</v>
      </c>
      <c r="E155" s="73">
        <v>1450</v>
      </c>
    </row>
    <row r="156" hidden="1" spans="1:5">
      <c r="A156" s="73">
        <v>154</v>
      </c>
      <c r="B156" s="73" t="s">
        <v>442</v>
      </c>
      <c r="C156" s="73" t="s">
        <v>441</v>
      </c>
      <c r="D156" s="73">
        <v>0.441</v>
      </c>
      <c r="E156" s="73">
        <v>1450</v>
      </c>
    </row>
    <row r="157" hidden="1" spans="1:5">
      <c r="A157" s="73">
        <v>155</v>
      </c>
      <c r="B157" s="73" t="s">
        <v>443</v>
      </c>
      <c r="C157" s="73" t="s">
        <v>252</v>
      </c>
      <c r="D157" s="73">
        <v>0.706</v>
      </c>
      <c r="E157" s="73">
        <v>1800</v>
      </c>
    </row>
    <row r="158" hidden="1" spans="1:5">
      <c r="A158" s="73">
        <v>156</v>
      </c>
      <c r="B158" s="73" t="s">
        <v>444</v>
      </c>
      <c r="C158" s="73" t="s">
        <v>252</v>
      </c>
      <c r="D158" s="73">
        <v>0.901</v>
      </c>
      <c r="E158" s="73">
        <v>1800</v>
      </c>
    </row>
    <row r="159" hidden="1" spans="1:5">
      <c r="A159" s="73">
        <v>157</v>
      </c>
      <c r="B159" s="73" t="s">
        <v>445</v>
      </c>
      <c r="C159" s="73" t="s">
        <v>241</v>
      </c>
      <c r="D159" s="73">
        <v>0.994</v>
      </c>
      <c r="E159" s="73">
        <v>2200</v>
      </c>
    </row>
    <row r="160" hidden="1" spans="1:5">
      <c r="A160" s="73">
        <v>158</v>
      </c>
      <c r="B160" s="73" t="s">
        <v>446</v>
      </c>
      <c r="C160" s="73" t="s">
        <v>252</v>
      </c>
      <c r="D160" s="73">
        <v>0.817</v>
      </c>
      <c r="E160" s="73">
        <v>1800</v>
      </c>
    </row>
    <row r="161" hidden="1" spans="1:5">
      <c r="A161" s="73">
        <v>159</v>
      </c>
      <c r="B161" s="73" t="s">
        <v>447</v>
      </c>
      <c r="C161" s="73" t="s">
        <v>448</v>
      </c>
      <c r="D161" s="73">
        <v>0.379</v>
      </c>
      <c r="E161" s="73">
        <v>1250</v>
      </c>
    </row>
    <row r="162" hidden="1" spans="1:5">
      <c r="A162" s="73">
        <v>160</v>
      </c>
      <c r="B162" s="73" t="s">
        <v>449</v>
      </c>
      <c r="C162" s="73" t="s">
        <v>450</v>
      </c>
      <c r="D162" s="73">
        <v>0.549</v>
      </c>
      <c r="E162" s="73">
        <v>1800</v>
      </c>
    </row>
    <row r="163" hidden="1" spans="1:5">
      <c r="A163" s="73">
        <v>161</v>
      </c>
      <c r="B163" s="73" t="s">
        <v>451</v>
      </c>
      <c r="C163" s="73" t="s">
        <v>229</v>
      </c>
      <c r="D163" s="80">
        <v>0.81</v>
      </c>
      <c r="E163" s="73">
        <v>1800</v>
      </c>
    </row>
    <row r="164" hidden="1" spans="1:5">
      <c r="A164" s="73">
        <v>162</v>
      </c>
      <c r="B164" s="73" t="s">
        <v>452</v>
      </c>
      <c r="C164" s="73" t="s">
        <v>229</v>
      </c>
      <c r="D164" s="73">
        <v>0.845</v>
      </c>
      <c r="E164" s="73">
        <v>1800</v>
      </c>
    </row>
    <row r="165" hidden="1" spans="1:5">
      <c r="A165" s="73">
        <v>163</v>
      </c>
      <c r="B165" s="73" t="s">
        <v>453</v>
      </c>
      <c r="C165" s="73" t="s">
        <v>229</v>
      </c>
      <c r="D165" s="73">
        <v>1.041</v>
      </c>
      <c r="E165" s="73">
        <v>1800</v>
      </c>
    </row>
    <row r="166" hidden="1" spans="1:5">
      <c r="A166" s="73">
        <v>164</v>
      </c>
      <c r="B166" s="73" t="s">
        <v>454</v>
      </c>
      <c r="C166" s="73" t="s">
        <v>241</v>
      </c>
      <c r="D166" s="73">
        <v>1.056</v>
      </c>
      <c r="E166" s="73">
        <v>2200</v>
      </c>
    </row>
    <row r="167" hidden="1" spans="1:5">
      <c r="A167" s="73">
        <v>165</v>
      </c>
      <c r="B167" s="73" t="s">
        <v>455</v>
      </c>
      <c r="C167" s="73" t="s">
        <v>241</v>
      </c>
      <c r="D167" s="73">
        <v>0.933</v>
      </c>
      <c r="E167" s="73">
        <v>1800</v>
      </c>
    </row>
    <row r="168" hidden="1" spans="1:5">
      <c r="A168" s="73">
        <v>166</v>
      </c>
      <c r="B168" s="73" t="s">
        <v>456</v>
      </c>
      <c r="C168" s="73" t="s">
        <v>457</v>
      </c>
      <c r="D168" s="73">
        <v>0.845</v>
      </c>
      <c r="E168" s="73">
        <v>1800</v>
      </c>
    </row>
    <row r="169" hidden="1" spans="1:5">
      <c r="A169" s="73">
        <v>167</v>
      </c>
      <c r="B169" s="73" t="s">
        <v>458</v>
      </c>
      <c r="C169" s="73" t="s">
        <v>457</v>
      </c>
      <c r="D169" s="73">
        <v>0.722</v>
      </c>
      <c r="E169" s="73">
        <v>1800</v>
      </c>
    </row>
    <row r="170" hidden="1" spans="1:5">
      <c r="A170" s="73">
        <v>168</v>
      </c>
      <c r="B170" s="73" t="s">
        <v>459</v>
      </c>
      <c r="C170" s="73" t="s">
        <v>460</v>
      </c>
      <c r="D170" s="73">
        <v>0.731</v>
      </c>
      <c r="E170" s="73">
        <v>1800</v>
      </c>
    </row>
    <row r="171" hidden="1" spans="1:5">
      <c r="A171" s="73">
        <v>169</v>
      </c>
      <c r="B171" s="73" t="s">
        <v>461</v>
      </c>
      <c r="C171" s="73" t="s">
        <v>460</v>
      </c>
      <c r="D171" s="73">
        <v>0.754</v>
      </c>
      <c r="E171" s="73">
        <v>1800</v>
      </c>
    </row>
    <row r="172" hidden="1" spans="1:5">
      <c r="A172" s="73">
        <v>170</v>
      </c>
      <c r="B172" s="73" t="s">
        <v>462</v>
      </c>
      <c r="C172" s="73" t="s">
        <v>463</v>
      </c>
      <c r="D172" s="73">
        <v>0.538</v>
      </c>
      <c r="E172" s="73">
        <v>1800</v>
      </c>
    </row>
    <row r="173" hidden="1" spans="1:5">
      <c r="A173" s="73">
        <v>171</v>
      </c>
      <c r="B173" s="73" t="s">
        <v>464</v>
      </c>
      <c r="C173" s="73" t="s">
        <v>463</v>
      </c>
      <c r="D173" s="73">
        <v>0.525</v>
      </c>
      <c r="E173" s="73">
        <v>1800</v>
      </c>
    </row>
    <row r="174" hidden="1" spans="1:5">
      <c r="A174" s="73">
        <v>172</v>
      </c>
      <c r="B174" s="73" t="s">
        <v>465</v>
      </c>
      <c r="C174" s="73" t="s">
        <v>466</v>
      </c>
      <c r="D174" s="73">
        <v>0.695</v>
      </c>
      <c r="E174" s="73">
        <v>1600</v>
      </c>
    </row>
    <row r="175" hidden="1" spans="1:5">
      <c r="A175" s="73">
        <v>173</v>
      </c>
      <c r="B175" s="73" t="s">
        <v>467</v>
      </c>
      <c r="C175" s="73" t="s">
        <v>468</v>
      </c>
      <c r="D175" s="73">
        <v>0.181</v>
      </c>
      <c r="E175" s="73">
        <v>1250</v>
      </c>
    </row>
    <row r="176" hidden="1" spans="1:5">
      <c r="A176" s="73">
        <v>174</v>
      </c>
      <c r="B176" s="73" t="s">
        <v>469</v>
      </c>
      <c r="C176" s="73" t="s">
        <v>470</v>
      </c>
      <c r="D176" s="80">
        <v>0.68</v>
      </c>
      <c r="E176" s="73">
        <v>1800</v>
      </c>
    </row>
    <row r="177" hidden="1" spans="1:5">
      <c r="A177" s="73">
        <v>175</v>
      </c>
      <c r="B177" s="73" t="s">
        <v>471</v>
      </c>
      <c r="C177" s="73" t="s">
        <v>472</v>
      </c>
      <c r="D177" s="73">
        <v>0.617</v>
      </c>
      <c r="E177" s="73">
        <v>2000</v>
      </c>
    </row>
    <row r="178" hidden="1" spans="1:5">
      <c r="A178" s="73">
        <v>176</v>
      </c>
      <c r="B178" s="73" t="s">
        <v>473</v>
      </c>
      <c r="C178" s="73" t="s">
        <v>474</v>
      </c>
      <c r="D178" s="73">
        <v>463</v>
      </c>
      <c r="E178" s="73">
        <v>2000</v>
      </c>
    </row>
    <row r="179" hidden="1" spans="1:5">
      <c r="A179" s="73">
        <v>177</v>
      </c>
      <c r="B179" s="73" t="s">
        <v>475</v>
      </c>
      <c r="C179" s="73" t="s">
        <v>476</v>
      </c>
      <c r="D179" s="73">
        <v>0.514</v>
      </c>
      <c r="E179" s="73">
        <v>1600</v>
      </c>
    </row>
    <row r="180" hidden="1" spans="1:5">
      <c r="A180" s="73">
        <v>178</v>
      </c>
      <c r="B180" s="73" t="s">
        <v>477</v>
      </c>
      <c r="C180" s="73" t="s">
        <v>478</v>
      </c>
      <c r="D180" s="73">
        <v>0.123</v>
      </c>
      <c r="E180" s="73">
        <v>1250</v>
      </c>
    </row>
    <row r="181" hidden="1" spans="1:5">
      <c r="A181" s="73">
        <v>179</v>
      </c>
      <c r="B181" s="73" t="s">
        <v>479</v>
      </c>
      <c r="C181" s="73" t="s">
        <v>480</v>
      </c>
      <c r="D181" s="73">
        <v>0.698</v>
      </c>
      <c r="E181" s="73">
        <v>2200</v>
      </c>
    </row>
    <row r="182" hidden="1" spans="1:5">
      <c r="A182" s="73">
        <v>180</v>
      </c>
      <c r="B182" s="73" t="s">
        <v>481</v>
      </c>
      <c r="C182" s="73" t="s">
        <v>482</v>
      </c>
      <c r="D182" s="73">
        <v>0.576</v>
      </c>
      <c r="E182" s="73">
        <v>1800</v>
      </c>
    </row>
    <row r="183" hidden="1" spans="1:5">
      <c r="A183" s="73">
        <v>181</v>
      </c>
      <c r="B183" s="73" t="s">
        <v>483</v>
      </c>
      <c r="C183" s="73" t="s">
        <v>484</v>
      </c>
      <c r="D183" s="73">
        <v>0.964</v>
      </c>
      <c r="E183" s="73">
        <v>1800</v>
      </c>
    </row>
    <row r="184" hidden="1" spans="1:5">
      <c r="A184" s="73">
        <v>182</v>
      </c>
      <c r="B184" s="73" t="s">
        <v>485</v>
      </c>
      <c r="C184" s="73" t="s">
        <v>486</v>
      </c>
      <c r="D184" s="73">
        <v>0.772</v>
      </c>
      <c r="E184" s="73">
        <v>1800</v>
      </c>
    </row>
    <row r="185" hidden="1" spans="1:5">
      <c r="A185" s="73">
        <v>183</v>
      </c>
      <c r="B185" s="73" t="s">
        <v>487</v>
      </c>
      <c r="C185" s="73" t="s">
        <v>488</v>
      </c>
      <c r="D185" s="73">
        <v>0.211</v>
      </c>
      <c r="E185" s="73">
        <v>1250</v>
      </c>
    </row>
    <row r="186" hidden="1" spans="1:5">
      <c r="A186" s="73">
        <v>184</v>
      </c>
      <c r="B186" s="73" t="s">
        <v>489</v>
      </c>
      <c r="C186" s="73" t="s">
        <v>490</v>
      </c>
      <c r="D186" s="73">
        <v>0.152</v>
      </c>
      <c r="E186" s="73">
        <v>1250</v>
      </c>
    </row>
    <row r="187" hidden="1" spans="1:5">
      <c r="A187" s="73">
        <v>185</v>
      </c>
      <c r="B187" s="73" t="s">
        <v>491</v>
      </c>
      <c r="C187" s="73" t="s">
        <v>492</v>
      </c>
      <c r="D187" s="73">
        <v>0.225</v>
      </c>
      <c r="E187" s="73">
        <v>1250</v>
      </c>
    </row>
    <row r="188" hidden="1" spans="1:5">
      <c r="A188" s="73">
        <v>186</v>
      </c>
      <c r="B188" s="73" t="s">
        <v>493</v>
      </c>
      <c r="C188" s="73" t="s">
        <v>494</v>
      </c>
      <c r="D188" s="73">
        <v>0.101</v>
      </c>
      <c r="E188" s="73">
        <v>1250</v>
      </c>
    </row>
    <row r="189" hidden="1" spans="1:5">
      <c r="A189" s="73">
        <v>187</v>
      </c>
      <c r="B189" s="73" t="s">
        <v>495</v>
      </c>
      <c r="C189" s="73" t="s">
        <v>496</v>
      </c>
      <c r="D189" s="73">
        <v>0.269</v>
      </c>
      <c r="E189" s="73">
        <v>1250</v>
      </c>
    </row>
    <row r="190" hidden="1" spans="1:5">
      <c r="A190" s="73">
        <v>188</v>
      </c>
      <c r="B190" s="73" t="s">
        <v>497</v>
      </c>
      <c r="C190" s="73" t="s">
        <v>498</v>
      </c>
      <c r="D190" s="73">
        <v>0.366</v>
      </c>
      <c r="E190" s="73">
        <v>1250</v>
      </c>
    </row>
    <row r="191" hidden="1" spans="1:5">
      <c r="A191" s="73">
        <v>189</v>
      </c>
      <c r="B191" s="73" t="s">
        <v>499</v>
      </c>
      <c r="C191" s="73" t="s">
        <v>500</v>
      </c>
      <c r="D191" s="73">
        <v>0.231</v>
      </c>
      <c r="E191" s="73">
        <v>1250</v>
      </c>
    </row>
    <row r="192" hidden="1" spans="1:5">
      <c r="A192" s="73">
        <v>190</v>
      </c>
      <c r="B192" s="73" t="s">
        <v>501</v>
      </c>
      <c r="C192" s="73" t="s">
        <v>502</v>
      </c>
      <c r="D192" s="73">
        <v>0.359</v>
      </c>
      <c r="E192" s="73">
        <v>1250</v>
      </c>
    </row>
    <row r="193" hidden="1" spans="1:5">
      <c r="A193" s="73">
        <v>191</v>
      </c>
      <c r="B193" s="73" t="s">
        <v>503</v>
      </c>
      <c r="C193" s="73" t="s">
        <v>504</v>
      </c>
      <c r="D193" s="73">
        <v>0.508</v>
      </c>
      <c r="E193" s="73">
        <v>2000</v>
      </c>
    </row>
    <row r="194" hidden="1" spans="1:5">
      <c r="A194" s="73">
        <v>192</v>
      </c>
      <c r="B194" s="73" t="s">
        <v>505</v>
      </c>
      <c r="C194" s="73" t="s">
        <v>506</v>
      </c>
      <c r="D194" s="73">
        <v>0.851</v>
      </c>
      <c r="E194" s="73">
        <v>1800</v>
      </c>
    </row>
    <row r="195" hidden="1" spans="1:5">
      <c r="A195" s="73">
        <v>193</v>
      </c>
      <c r="B195" s="73" t="s">
        <v>507</v>
      </c>
      <c r="C195" s="73" t="s">
        <v>506</v>
      </c>
      <c r="D195" s="73">
        <v>0.771</v>
      </c>
      <c r="E195" s="73">
        <v>1800</v>
      </c>
    </row>
    <row r="196" hidden="1" spans="1:5">
      <c r="A196" s="73">
        <v>194</v>
      </c>
      <c r="B196" s="73" t="s">
        <v>508</v>
      </c>
      <c r="C196" s="73" t="s">
        <v>302</v>
      </c>
      <c r="D196" s="73">
        <v>0.727</v>
      </c>
      <c r="E196" s="73">
        <v>1800</v>
      </c>
    </row>
    <row r="197" hidden="1" spans="1:5">
      <c r="A197" s="73">
        <v>195</v>
      </c>
      <c r="B197" s="73" t="s">
        <v>509</v>
      </c>
      <c r="C197" s="73" t="s">
        <v>302</v>
      </c>
      <c r="D197" s="73">
        <v>1.962</v>
      </c>
      <c r="E197" s="73">
        <v>2600</v>
      </c>
    </row>
    <row r="198" hidden="1" spans="1:5">
      <c r="A198" s="73">
        <v>196</v>
      </c>
      <c r="B198" s="73" t="s">
        <v>510</v>
      </c>
      <c r="C198" s="73" t="s">
        <v>302</v>
      </c>
      <c r="D198" s="80">
        <v>1.96</v>
      </c>
      <c r="E198" s="73">
        <v>3250</v>
      </c>
    </row>
    <row r="199" hidden="1" spans="1:5">
      <c r="A199" s="73">
        <v>197</v>
      </c>
      <c r="B199" s="73" t="s">
        <v>511</v>
      </c>
      <c r="C199" s="73" t="s">
        <v>302</v>
      </c>
      <c r="D199" s="73">
        <v>3.075</v>
      </c>
      <c r="E199" s="73">
        <v>5100</v>
      </c>
    </row>
    <row r="200" hidden="1" spans="1:5">
      <c r="A200" s="73">
        <v>198</v>
      </c>
      <c r="B200" s="73" t="s">
        <v>512</v>
      </c>
      <c r="C200" s="73" t="s">
        <v>302</v>
      </c>
      <c r="D200" s="73">
        <v>1.441</v>
      </c>
      <c r="E200" s="73">
        <v>3250</v>
      </c>
    </row>
    <row r="201" hidden="1" spans="1:5">
      <c r="A201" s="73">
        <v>199</v>
      </c>
      <c r="B201" s="73" t="s">
        <v>513</v>
      </c>
      <c r="C201" s="73" t="s">
        <v>434</v>
      </c>
      <c r="D201" s="73">
        <v>0.207</v>
      </c>
      <c r="E201" s="73">
        <v>1250</v>
      </c>
    </row>
    <row r="202" hidden="1" spans="1:5">
      <c r="A202" s="73">
        <v>200</v>
      </c>
      <c r="B202" s="73" t="s">
        <v>514</v>
      </c>
      <c r="C202" s="73" t="s">
        <v>229</v>
      </c>
      <c r="D202" s="73">
        <v>1.212</v>
      </c>
      <c r="E202" s="73">
        <v>3250</v>
      </c>
    </row>
    <row r="203" hidden="1" spans="1:5">
      <c r="A203" s="73">
        <v>201</v>
      </c>
      <c r="B203" s="73" t="s">
        <v>515</v>
      </c>
      <c r="C203" s="73" t="s">
        <v>229</v>
      </c>
      <c r="D203" s="80">
        <v>1.13</v>
      </c>
      <c r="E203" s="73">
        <v>3250</v>
      </c>
    </row>
    <row r="204" hidden="1" spans="1:5">
      <c r="A204" s="73">
        <v>202</v>
      </c>
      <c r="B204" s="73" t="s">
        <v>516</v>
      </c>
      <c r="C204" s="73" t="s">
        <v>241</v>
      </c>
      <c r="D204" s="73">
        <v>1.592</v>
      </c>
      <c r="E204" s="73">
        <v>3250</v>
      </c>
    </row>
    <row r="205" hidden="1" spans="1:5">
      <c r="A205" s="73">
        <v>203</v>
      </c>
      <c r="B205" s="73" t="s">
        <v>517</v>
      </c>
      <c r="C205" s="73" t="s">
        <v>241</v>
      </c>
      <c r="D205" s="73">
        <v>1.129</v>
      </c>
      <c r="E205" s="73">
        <v>3250</v>
      </c>
    </row>
    <row r="206" hidden="1" spans="1:5">
      <c r="A206" s="73">
        <v>204</v>
      </c>
      <c r="B206" s="73" t="s">
        <v>518</v>
      </c>
      <c r="C206" s="73" t="s">
        <v>277</v>
      </c>
      <c r="D206" s="80">
        <v>0.83</v>
      </c>
      <c r="E206" s="73">
        <v>1800</v>
      </c>
    </row>
    <row r="207" hidden="1" spans="1:5">
      <c r="A207" s="73">
        <v>205</v>
      </c>
      <c r="B207" s="73" t="s">
        <v>519</v>
      </c>
      <c r="C207" s="73" t="s">
        <v>277</v>
      </c>
      <c r="D207" s="73">
        <v>0.684</v>
      </c>
      <c r="E207" s="73">
        <v>1800</v>
      </c>
    </row>
    <row r="208" hidden="1" spans="1:5">
      <c r="A208" s="73">
        <v>206</v>
      </c>
      <c r="B208" s="73" t="s">
        <v>520</v>
      </c>
      <c r="C208" s="73" t="s">
        <v>164</v>
      </c>
      <c r="D208" s="73">
        <v>0.638</v>
      </c>
      <c r="E208" s="73">
        <v>1800</v>
      </c>
    </row>
    <row r="209" hidden="1" spans="1:5">
      <c r="A209" s="73">
        <v>207</v>
      </c>
      <c r="B209" s="73" t="s">
        <v>521</v>
      </c>
      <c r="C209" s="73" t="s">
        <v>164</v>
      </c>
      <c r="D209" s="73">
        <v>0.475</v>
      </c>
      <c r="E209" s="73">
        <v>1800</v>
      </c>
    </row>
    <row r="210" hidden="1" spans="1:5">
      <c r="A210" s="73">
        <v>208</v>
      </c>
      <c r="B210" s="73" t="s">
        <v>522</v>
      </c>
      <c r="C210" s="73" t="s">
        <v>523</v>
      </c>
      <c r="D210" s="73">
        <v>2.764</v>
      </c>
      <c r="E210" s="73">
        <v>8500</v>
      </c>
    </row>
    <row r="211" hidden="1" spans="1:5">
      <c r="A211" s="73">
        <v>209</v>
      </c>
      <c r="B211" s="73" t="s">
        <v>524</v>
      </c>
      <c r="C211" s="73" t="s">
        <v>525</v>
      </c>
      <c r="D211" s="73">
        <v>0.408</v>
      </c>
      <c r="E211" s="73">
        <v>1800</v>
      </c>
    </row>
    <row r="212" hidden="1" spans="1:5">
      <c r="A212" s="73">
        <v>210</v>
      </c>
      <c r="B212" s="73" t="s">
        <v>526</v>
      </c>
      <c r="C212" s="73" t="s">
        <v>527</v>
      </c>
      <c r="D212" s="73">
        <v>0.506</v>
      </c>
      <c r="E212" s="73">
        <v>1800</v>
      </c>
    </row>
    <row r="213" hidden="1" spans="1:5">
      <c r="A213" s="73">
        <v>211</v>
      </c>
      <c r="B213" s="73" t="s">
        <v>528</v>
      </c>
      <c r="C213" s="73" t="s">
        <v>381</v>
      </c>
      <c r="D213" s="73">
        <v>0.062</v>
      </c>
      <c r="E213" s="73">
        <v>1250</v>
      </c>
    </row>
    <row r="214" hidden="1" spans="1:5">
      <c r="A214" s="73">
        <v>212</v>
      </c>
      <c r="B214" s="73" t="s">
        <v>529</v>
      </c>
      <c r="C214" s="73" t="s">
        <v>302</v>
      </c>
      <c r="D214" s="80">
        <v>1.46</v>
      </c>
      <c r="E214" s="73">
        <v>2600</v>
      </c>
    </row>
    <row r="215" hidden="1" spans="1:5">
      <c r="A215" s="73">
        <v>213</v>
      </c>
      <c r="B215" s="73" t="s">
        <v>530</v>
      </c>
      <c r="C215" s="73" t="s">
        <v>531</v>
      </c>
      <c r="D215" s="73">
        <v>1.442</v>
      </c>
      <c r="E215" s="73">
        <v>2600</v>
      </c>
    </row>
    <row r="216" hidden="1" spans="1:5">
      <c r="A216" s="73">
        <v>214</v>
      </c>
      <c r="B216" s="73" t="s">
        <v>532</v>
      </c>
      <c r="C216" s="73" t="s">
        <v>533</v>
      </c>
      <c r="D216" s="73">
        <v>0.524</v>
      </c>
      <c r="E216" s="73">
        <v>1800</v>
      </c>
    </row>
    <row r="217" hidden="1" spans="1:5">
      <c r="A217" s="73">
        <v>215</v>
      </c>
      <c r="B217" s="73" t="s">
        <v>534</v>
      </c>
      <c r="C217" s="73" t="s">
        <v>535</v>
      </c>
      <c r="D217" s="73">
        <v>1.133</v>
      </c>
      <c r="E217" s="73">
        <v>3250</v>
      </c>
    </row>
    <row r="218" hidden="1" spans="1:5">
      <c r="A218" s="73">
        <v>216</v>
      </c>
      <c r="B218" s="73" t="s">
        <v>536</v>
      </c>
      <c r="C218" s="73" t="s">
        <v>229</v>
      </c>
      <c r="D218" s="73">
        <v>0.36</v>
      </c>
      <c r="E218" s="73">
        <v>1250</v>
      </c>
    </row>
    <row r="219" hidden="1" spans="1:5">
      <c r="A219" s="73">
        <v>217</v>
      </c>
      <c r="B219" s="73" t="s">
        <v>537</v>
      </c>
      <c r="C219" s="73" t="s">
        <v>229</v>
      </c>
      <c r="D219" s="73">
        <v>0.662</v>
      </c>
      <c r="E219" s="73">
        <v>1800</v>
      </c>
    </row>
    <row r="220" hidden="1" spans="1:5">
      <c r="A220" s="73">
        <v>218</v>
      </c>
      <c r="B220" s="73" t="s">
        <v>538</v>
      </c>
      <c r="C220" s="73" t="s">
        <v>539</v>
      </c>
      <c r="D220" s="73">
        <v>0.538</v>
      </c>
      <c r="E220" s="73">
        <v>1800</v>
      </c>
    </row>
    <row r="221" hidden="1" spans="1:5">
      <c r="A221" s="73">
        <v>219</v>
      </c>
      <c r="B221" s="73" t="s">
        <v>540</v>
      </c>
      <c r="C221" s="73" t="s">
        <v>541</v>
      </c>
      <c r="D221" s="73">
        <v>0.202</v>
      </c>
      <c r="E221" s="73">
        <v>1250</v>
      </c>
    </row>
    <row r="222" hidden="1" spans="1:5">
      <c r="A222" s="73">
        <v>220</v>
      </c>
      <c r="B222" s="73" t="s">
        <v>542</v>
      </c>
      <c r="C222" s="73" t="s">
        <v>543</v>
      </c>
      <c r="D222" s="73">
        <v>0.773</v>
      </c>
      <c r="E222" s="73">
        <v>3900</v>
      </c>
    </row>
    <row r="223" hidden="1" spans="1:5">
      <c r="A223" s="73">
        <v>221</v>
      </c>
      <c r="B223" s="73" t="s">
        <v>544</v>
      </c>
      <c r="C223" s="73" t="s">
        <v>545</v>
      </c>
      <c r="D223" s="73">
        <v>4.024</v>
      </c>
      <c r="E223" s="73">
        <v>9800</v>
      </c>
    </row>
    <row r="224" hidden="1" spans="1:5">
      <c r="A224" s="73">
        <v>222</v>
      </c>
      <c r="B224" s="73" t="s">
        <v>546</v>
      </c>
      <c r="C224" s="73" t="s">
        <v>547</v>
      </c>
      <c r="D224" s="73">
        <v>3.075</v>
      </c>
      <c r="E224" s="73">
        <v>5100</v>
      </c>
    </row>
    <row r="225" hidden="1" spans="1:5">
      <c r="A225" s="73">
        <v>223</v>
      </c>
      <c r="B225" s="73" t="s">
        <v>548</v>
      </c>
      <c r="C225" s="73" t="s">
        <v>549</v>
      </c>
      <c r="D225" s="73">
        <v>3.7</v>
      </c>
      <c r="E225" s="73">
        <v>9800</v>
      </c>
    </row>
    <row r="226" hidden="1" spans="1:5">
      <c r="A226" s="73">
        <v>224</v>
      </c>
      <c r="B226" s="73" t="s">
        <v>550</v>
      </c>
      <c r="C226" s="73" t="s">
        <v>299</v>
      </c>
      <c r="D226" s="73">
        <v>0.224</v>
      </c>
      <c r="E226" s="73">
        <v>1250</v>
      </c>
    </row>
    <row r="227" hidden="1" spans="1:5">
      <c r="A227" s="73">
        <v>225</v>
      </c>
      <c r="B227" s="73" t="s">
        <v>551</v>
      </c>
      <c r="C227" s="73" t="s">
        <v>299</v>
      </c>
      <c r="D227" s="73">
        <v>0.753</v>
      </c>
      <c r="E227" s="73">
        <v>1800</v>
      </c>
    </row>
    <row r="228" hidden="1" spans="1:5">
      <c r="A228" s="73">
        <v>226</v>
      </c>
      <c r="B228" s="73" t="s">
        <v>552</v>
      </c>
      <c r="C228" s="73" t="s">
        <v>299</v>
      </c>
      <c r="D228" s="73">
        <v>0.645</v>
      </c>
      <c r="E228" s="73">
        <v>1800</v>
      </c>
    </row>
    <row r="229" hidden="1" spans="1:5">
      <c r="A229" s="73">
        <v>227</v>
      </c>
      <c r="B229" s="73" t="s">
        <v>553</v>
      </c>
      <c r="C229" s="73" t="s">
        <v>343</v>
      </c>
      <c r="D229" s="73">
        <v>0.406</v>
      </c>
      <c r="E229" s="73">
        <v>1250</v>
      </c>
    </row>
    <row r="230" hidden="1" spans="1:5">
      <c r="A230" s="73">
        <v>228</v>
      </c>
      <c r="B230" s="73" t="s">
        <v>554</v>
      </c>
      <c r="C230" s="73" t="s">
        <v>381</v>
      </c>
      <c r="D230" s="73">
        <v>0.084</v>
      </c>
      <c r="E230" s="73">
        <v>1250</v>
      </c>
    </row>
    <row r="231" hidden="1" spans="1:5">
      <c r="A231" s="73">
        <v>229</v>
      </c>
      <c r="B231" s="73" t="s">
        <v>555</v>
      </c>
      <c r="C231" s="73" t="s">
        <v>302</v>
      </c>
      <c r="D231" s="73">
        <v>5.833</v>
      </c>
      <c r="E231" s="73">
        <v>17000</v>
      </c>
    </row>
    <row r="232" hidden="1" spans="1:5">
      <c r="A232" s="73">
        <v>230</v>
      </c>
      <c r="B232" s="73" t="s">
        <v>156</v>
      </c>
      <c r="C232" s="73" t="s">
        <v>556</v>
      </c>
      <c r="D232" s="73">
        <v>0.766</v>
      </c>
      <c r="E232" s="73">
        <v>1800</v>
      </c>
    </row>
    <row r="233" hidden="1" spans="1:5">
      <c r="A233" s="73">
        <v>231</v>
      </c>
      <c r="B233" s="73" t="s">
        <v>161</v>
      </c>
      <c r="C233" s="73" t="s">
        <v>557</v>
      </c>
      <c r="D233" s="73">
        <v>0.476</v>
      </c>
      <c r="E233" s="73">
        <v>1800</v>
      </c>
    </row>
    <row r="234" hidden="1" spans="1:5">
      <c r="A234" s="73">
        <v>232</v>
      </c>
      <c r="B234" s="73" t="s">
        <v>160</v>
      </c>
      <c r="C234" s="73" t="s">
        <v>558</v>
      </c>
      <c r="D234" s="73">
        <v>0.283</v>
      </c>
      <c r="E234" s="73">
        <v>1250</v>
      </c>
    </row>
    <row r="235" spans="1:5">
      <c r="A235" s="73">
        <v>233</v>
      </c>
      <c r="B235" s="73" t="s">
        <v>163</v>
      </c>
      <c r="C235" s="73" t="s">
        <v>164</v>
      </c>
      <c r="D235" s="73">
        <v>0.259</v>
      </c>
      <c r="E235" s="73">
        <v>1450</v>
      </c>
    </row>
    <row r="236" hidden="1" spans="1:5">
      <c r="A236" s="73">
        <v>234</v>
      </c>
      <c r="B236" s="73" t="s">
        <v>165</v>
      </c>
      <c r="C236" s="73" t="s">
        <v>166</v>
      </c>
      <c r="D236" s="73">
        <v>0.584</v>
      </c>
      <c r="E236" s="73">
        <v>1800</v>
      </c>
    </row>
    <row r="237" hidden="1" spans="1:5">
      <c r="A237" s="73">
        <v>235</v>
      </c>
      <c r="B237" s="73" t="s">
        <v>167</v>
      </c>
      <c r="C237" s="73" t="s">
        <v>559</v>
      </c>
      <c r="D237" s="73">
        <v>0.138</v>
      </c>
      <c r="E237" s="73">
        <v>1250</v>
      </c>
    </row>
    <row r="238" hidden="1" spans="1:5">
      <c r="A238" s="73">
        <v>236</v>
      </c>
      <c r="B238" s="73" t="s">
        <v>560</v>
      </c>
      <c r="C238" s="73" t="s">
        <v>561</v>
      </c>
      <c r="D238" s="80">
        <v>0.91</v>
      </c>
      <c r="E238" s="73">
        <v>3250</v>
      </c>
    </row>
    <row r="239" hidden="1" spans="1:5">
      <c r="A239" s="73">
        <v>237</v>
      </c>
      <c r="B239" s="73" t="s">
        <v>158</v>
      </c>
      <c r="C239" s="73" t="s">
        <v>562</v>
      </c>
      <c r="D239" s="73">
        <v>0.948</v>
      </c>
      <c r="E239" s="73">
        <v>3250</v>
      </c>
    </row>
    <row r="240" hidden="1" spans="1:5">
      <c r="A240" s="73">
        <v>238</v>
      </c>
      <c r="B240" s="73" t="s">
        <v>563</v>
      </c>
      <c r="C240" s="73" t="s">
        <v>564</v>
      </c>
      <c r="D240" s="73">
        <v>1.201</v>
      </c>
      <c r="E240" s="73">
        <v>5100</v>
      </c>
    </row>
    <row r="241" hidden="1" spans="1:5">
      <c r="A241" s="73">
        <v>239</v>
      </c>
      <c r="B241" s="73" t="s">
        <v>565</v>
      </c>
      <c r="C241" s="73" t="s">
        <v>566</v>
      </c>
      <c r="D241" s="73">
        <v>1.238</v>
      </c>
      <c r="E241" s="73">
        <v>5100</v>
      </c>
    </row>
    <row r="242" hidden="1" spans="1:5">
      <c r="A242" s="73">
        <v>240</v>
      </c>
      <c r="B242" s="73" t="s">
        <v>567</v>
      </c>
      <c r="C242" s="73" t="s">
        <v>302</v>
      </c>
      <c r="D242" s="73">
        <v>3.062</v>
      </c>
      <c r="E242" s="73">
        <v>5100</v>
      </c>
    </row>
    <row r="243" hidden="1" spans="1:5">
      <c r="A243" s="73">
        <v>241</v>
      </c>
      <c r="B243" s="73" t="s">
        <v>568</v>
      </c>
      <c r="C243" s="73" t="s">
        <v>569</v>
      </c>
      <c r="D243" s="73">
        <v>0.09</v>
      </c>
      <c r="E243" s="73">
        <v>1250</v>
      </c>
    </row>
    <row r="244" hidden="1" spans="1:5">
      <c r="A244" s="73">
        <v>242</v>
      </c>
      <c r="B244" s="73" t="s">
        <v>570</v>
      </c>
      <c r="C244" s="73" t="s">
        <v>302</v>
      </c>
      <c r="D244" s="73">
        <v>4.798</v>
      </c>
      <c r="E244" s="73">
        <v>9800</v>
      </c>
    </row>
    <row r="245" hidden="1" spans="1:5">
      <c r="A245" s="73">
        <v>243</v>
      </c>
      <c r="B245" s="73" t="s">
        <v>571</v>
      </c>
      <c r="C245" s="73" t="s">
        <v>572</v>
      </c>
      <c r="D245" s="73">
        <v>0.325</v>
      </c>
      <c r="E245" s="73">
        <v>1450</v>
      </c>
    </row>
    <row r="246" hidden="1" spans="1:5">
      <c r="A246" s="73">
        <v>244</v>
      </c>
      <c r="B246" s="73" t="s">
        <v>573</v>
      </c>
      <c r="C246" s="73" t="s">
        <v>572</v>
      </c>
      <c r="D246" s="73">
        <v>0.206</v>
      </c>
      <c r="E246" s="73">
        <v>1450</v>
      </c>
    </row>
    <row r="247" hidden="1" spans="1:5">
      <c r="A247" s="73">
        <v>245</v>
      </c>
      <c r="B247" s="73" t="s">
        <v>574</v>
      </c>
      <c r="C247" s="73" t="s">
        <v>229</v>
      </c>
      <c r="D247" s="73">
        <v>0.646</v>
      </c>
      <c r="E247" s="73">
        <v>1800</v>
      </c>
    </row>
    <row r="248" hidden="1" spans="1:5">
      <c r="A248" s="73">
        <v>246</v>
      </c>
      <c r="B248" s="73" t="s">
        <v>575</v>
      </c>
      <c r="C248" s="73" t="s">
        <v>229</v>
      </c>
      <c r="D248" s="73">
        <v>1.116</v>
      </c>
      <c r="E248" s="73">
        <v>3250</v>
      </c>
    </row>
    <row r="249" hidden="1" spans="1:5">
      <c r="A249" s="73">
        <v>247</v>
      </c>
      <c r="B249" s="73" t="s">
        <v>576</v>
      </c>
      <c r="C249" s="73" t="s">
        <v>577</v>
      </c>
      <c r="D249" s="73">
        <v>0.624</v>
      </c>
      <c r="E249" s="73">
        <v>1800</v>
      </c>
    </row>
    <row r="250" hidden="1" spans="1:5">
      <c r="A250" s="73">
        <v>248</v>
      </c>
      <c r="B250" s="73" t="s">
        <v>578</v>
      </c>
      <c r="C250" s="73" t="s">
        <v>579</v>
      </c>
      <c r="D250" s="73">
        <v>0.629</v>
      </c>
      <c r="E250" s="73">
        <v>1800</v>
      </c>
    </row>
    <row r="251" hidden="1" spans="1:5">
      <c r="A251" s="73">
        <v>249</v>
      </c>
      <c r="B251" s="73" t="s">
        <v>580</v>
      </c>
      <c r="C251" s="73" t="s">
        <v>232</v>
      </c>
      <c r="D251" s="73">
        <v>0.591</v>
      </c>
      <c r="E251" s="73">
        <v>1800</v>
      </c>
    </row>
    <row r="252" hidden="1" spans="1:5">
      <c r="A252" s="73">
        <v>250</v>
      </c>
      <c r="B252" s="73" t="s">
        <v>581</v>
      </c>
      <c r="C252" s="73" t="s">
        <v>232</v>
      </c>
      <c r="D252" s="73">
        <v>1.326</v>
      </c>
      <c r="E252" s="73">
        <v>3250</v>
      </c>
    </row>
    <row r="253" hidden="1" spans="1:5">
      <c r="A253" s="73">
        <v>251</v>
      </c>
      <c r="B253" s="73" t="s">
        <v>582</v>
      </c>
      <c r="C253" s="73" t="s">
        <v>241</v>
      </c>
      <c r="D253" s="73">
        <v>1.066</v>
      </c>
      <c r="E253" s="73">
        <v>2200</v>
      </c>
    </row>
    <row r="254" hidden="1" spans="1:5">
      <c r="A254" s="73">
        <v>252</v>
      </c>
      <c r="B254" s="73" t="s">
        <v>583</v>
      </c>
      <c r="C254" s="73" t="s">
        <v>241</v>
      </c>
      <c r="D254" s="73">
        <v>0.504</v>
      </c>
      <c r="E254" s="73">
        <v>1800</v>
      </c>
    </row>
    <row r="255" hidden="1" spans="1:5">
      <c r="A255" s="73">
        <v>253</v>
      </c>
      <c r="B255" s="73" t="s">
        <v>584</v>
      </c>
      <c r="C255" s="73" t="s">
        <v>166</v>
      </c>
      <c r="D255" s="73">
        <v>0.866</v>
      </c>
      <c r="E255" s="73">
        <v>1800</v>
      </c>
    </row>
    <row r="256" hidden="1" spans="1:5">
      <c r="A256" s="73">
        <v>254</v>
      </c>
      <c r="B256" s="73" t="s">
        <v>585</v>
      </c>
      <c r="C256" s="73" t="s">
        <v>559</v>
      </c>
      <c r="D256" s="73">
        <v>0.136</v>
      </c>
      <c r="E256" s="73">
        <v>1250</v>
      </c>
    </row>
    <row r="257" hidden="1" spans="1:5">
      <c r="A257" s="73">
        <v>255</v>
      </c>
      <c r="B257" s="73" t="s">
        <v>586</v>
      </c>
      <c r="C257" s="73" t="s">
        <v>587</v>
      </c>
      <c r="D257" s="73">
        <v>0.173</v>
      </c>
      <c r="E257" s="73">
        <v>1250</v>
      </c>
    </row>
    <row r="258" hidden="1" spans="1:5">
      <c r="A258" s="73">
        <v>256</v>
      </c>
      <c r="B258" s="73" t="s">
        <v>588</v>
      </c>
      <c r="C258" s="73" t="s">
        <v>587</v>
      </c>
      <c r="D258" s="73">
        <v>0.145</v>
      </c>
      <c r="E258" s="73">
        <v>1250</v>
      </c>
    </row>
    <row r="259" hidden="1" spans="1:5">
      <c r="A259" s="73">
        <v>257</v>
      </c>
      <c r="B259" s="73" t="s">
        <v>589</v>
      </c>
      <c r="C259" s="73" t="s">
        <v>252</v>
      </c>
      <c r="D259" s="73">
        <v>0.865</v>
      </c>
      <c r="E259" s="73">
        <v>1800</v>
      </c>
    </row>
    <row r="260" hidden="1" spans="1:5">
      <c r="A260" s="73">
        <v>258</v>
      </c>
      <c r="B260" s="73" t="s">
        <v>590</v>
      </c>
      <c r="C260" s="73" t="s">
        <v>315</v>
      </c>
      <c r="D260" s="73">
        <v>0.858</v>
      </c>
      <c r="E260" s="73">
        <v>1800</v>
      </c>
    </row>
    <row r="261" hidden="1" spans="1:5">
      <c r="A261" s="73">
        <v>259</v>
      </c>
      <c r="B261" s="73" t="s">
        <v>591</v>
      </c>
      <c r="C261" s="73" t="s">
        <v>315</v>
      </c>
      <c r="D261" s="73">
        <v>0.576</v>
      </c>
      <c r="E261" s="73">
        <v>1800</v>
      </c>
    </row>
    <row r="262" hidden="1" spans="1:5">
      <c r="A262" s="73">
        <v>260</v>
      </c>
      <c r="B262" s="73" t="s">
        <v>592</v>
      </c>
      <c r="C262" s="73" t="s">
        <v>327</v>
      </c>
      <c r="D262" s="73">
        <v>1.283</v>
      </c>
      <c r="E262" s="73">
        <v>3250</v>
      </c>
    </row>
    <row r="263" hidden="1" spans="1:5">
      <c r="A263" s="73">
        <v>261</v>
      </c>
      <c r="B263" s="73" t="s">
        <v>593</v>
      </c>
      <c r="C263" s="73" t="s">
        <v>327</v>
      </c>
      <c r="D263" s="73">
        <v>1.124</v>
      </c>
      <c r="E263" s="73">
        <v>3250</v>
      </c>
    </row>
    <row r="264" hidden="1" spans="1:5">
      <c r="A264" s="73">
        <v>262</v>
      </c>
      <c r="B264" s="73" t="s">
        <v>594</v>
      </c>
      <c r="C264" s="73" t="s">
        <v>302</v>
      </c>
      <c r="D264" s="73">
        <v>1.896</v>
      </c>
      <c r="E264" s="73">
        <v>2900</v>
      </c>
    </row>
    <row r="265" hidden="1" spans="1:5">
      <c r="A265" s="73">
        <v>263</v>
      </c>
      <c r="B265" s="73" t="s">
        <v>595</v>
      </c>
      <c r="C265" s="73" t="s">
        <v>302</v>
      </c>
      <c r="D265" s="73">
        <v>1.979</v>
      </c>
      <c r="E265" s="73">
        <v>4100</v>
      </c>
    </row>
    <row r="266" hidden="1" spans="1:5">
      <c r="A266" s="73">
        <v>264</v>
      </c>
      <c r="B266" s="73" t="s">
        <v>596</v>
      </c>
      <c r="C266" s="73" t="s">
        <v>292</v>
      </c>
      <c r="D266" s="73">
        <v>0.536</v>
      </c>
      <c r="E266" s="73">
        <v>1800</v>
      </c>
    </row>
    <row r="267" hidden="1" spans="1:5">
      <c r="A267" s="73">
        <v>265</v>
      </c>
      <c r="B267" s="73" t="s">
        <v>597</v>
      </c>
      <c r="C267" s="73" t="s">
        <v>292</v>
      </c>
      <c r="D267" s="73">
        <v>0.494</v>
      </c>
      <c r="E267" s="73">
        <v>1800</v>
      </c>
    </row>
    <row r="268" hidden="1" spans="1:5">
      <c r="A268" s="73">
        <v>266</v>
      </c>
      <c r="B268" s="73" t="s">
        <v>598</v>
      </c>
      <c r="C268" s="73" t="s">
        <v>229</v>
      </c>
      <c r="D268" s="73">
        <v>0.922</v>
      </c>
      <c r="E268" s="73">
        <v>1800</v>
      </c>
    </row>
    <row r="269" hidden="1" spans="1:5">
      <c r="A269" s="73">
        <v>267</v>
      </c>
      <c r="B269" s="73" t="s">
        <v>599</v>
      </c>
      <c r="C269" s="73" t="s">
        <v>229</v>
      </c>
      <c r="D269" s="73">
        <v>0.87</v>
      </c>
      <c r="E269" s="73">
        <v>1800</v>
      </c>
    </row>
    <row r="270" hidden="1" spans="1:5">
      <c r="A270" s="73">
        <v>268</v>
      </c>
      <c r="B270" s="73" t="s">
        <v>600</v>
      </c>
      <c r="C270" s="73" t="s">
        <v>232</v>
      </c>
      <c r="D270" s="73">
        <v>1.081</v>
      </c>
      <c r="E270" s="73">
        <v>2200</v>
      </c>
    </row>
    <row r="271" hidden="1" spans="1:5">
      <c r="A271" s="73">
        <v>269</v>
      </c>
      <c r="B271" s="73" t="s">
        <v>601</v>
      </c>
      <c r="C271" s="73" t="s">
        <v>232</v>
      </c>
      <c r="D271" s="73">
        <v>1.03</v>
      </c>
      <c r="E271" s="73">
        <v>2200</v>
      </c>
    </row>
    <row r="272" hidden="1" spans="1:5">
      <c r="A272" s="73">
        <v>270</v>
      </c>
      <c r="B272" s="73" t="s">
        <v>602</v>
      </c>
      <c r="C272" s="73" t="s">
        <v>272</v>
      </c>
      <c r="D272" s="73">
        <v>0.443</v>
      </c>
      <c r="E272" s="73">
        <v>1450</v>
      </c>
    </row>
    <row r="273" hidden="1" spans="1:5">
      <c r="A273" s="73">
        <v>271</v>
      </c>
      <c r="B273" s="73" t="s">
        <v>603</v>
      </c>
      <c r="C273" s="73" t="s">
        <v>604</v>
      </c>
      <c r="D273" s="73">
        <v>0.494</v>
      </c>
      <c r="E273" s="73">
        <v>1800</v>
      </c>
    </row>
    <row r="274" hidden="1" spans="1:5">
      <c r="A274" s="73">
        <v>272</v>
      </c>
      <c r="B274" s="73" t="s">
        <v>605</v>
      </c>
      <c r="C274" s="73" t="s">
        <v>606</v>
      </c>
      <c r="D274" s="73">
        <v>0.49</v>
      </c>
      <c r="E274" s="73">
        <v>1800</v>
      </c>
    </row>
    <row r="275" hidden="1" spans="1:5">
      <c r="A275" s="73">
        <v>273</v>
      </c>
      <c r="B275" s="73" t="s">
        <v>607</v>
      </c>
      <c r="C275" s="73" t="s">
        <v>290</v>
      </c>
      <c r="D275" s="73">
        <v>0.085</v>
      </c>
      <c r="E275" s="73">
        <v>1250</v>
      </c>
    </row>
    <row r="276" hidden="1" spans="1:5">
      <c r="A276" s="73">
        <v>274</v>
      </c>
      <c r="B276" s="73" t="s">
        <v>608</v>
      </c>
      <c r="C276" s="73" t="s">
        <v>609</v>
      </c>
      <c r="D276" s="73">
        <v>1.71</v>
      </c>
      <c r="E276" s="73">
        <v>5100</v>
      </c>
    </row>
    <row r="277" hidden="1" spans="1:5">
      <c r="A277" s="73">
        <v>275</v>
      </c>
      <c r="B277" s="73" t="s">
        <v>610</v>
      </c>
      <c r="C277" s="73" t="s">
        <v>611</v>
      </c>
      <c r="D277" s="73">
        <v>1.868</v>
      </c>
      <c r="E277" s="73">
        <v>8400</v>
      </c>
    </row>
    <row r="278" hidden="1" spans="1:5">
      <c r="A278" s="73">
        <v>276</v>
      </c>
      <c r="B278" s="73" t="s">
        <v>612</v>
      </c>
      <c r="C278" s="73" t="s">
        <v>611</v>
      </c>
      <c r="D278" s="73">
        <v>2.975</v>
      </c>
      <c r="E278" s="73">
        <v>12700</v>
      </c>
    </row>
    <row r="279" hidden="1" spans="1:5">
      <c r="A279" s="73">
        <v>277</v>
      </c>
      <c r="B279" s="73" t="s">
        <v>613</v>
      </c>
      <c r="C279" s="73" t="s">
        <v>611</v>
      </c>
      <c r="D279" s="73">
        <v>0.197</v>
      </c>
      <c r="E279" s="73">
        <v>1250</v>
      </c>
    </row>
    <row r="280" hidden="1" spans="1:5">
      <c r="A280" s="73">
        <v>278</v>
      </c>
      <c r="B280" s="73" t="s">
        <v>614</v>
      </c>
      <c r="C280" s="73" t="s">
        <v>611</v>
      </c>
      <c r="D280" s="73">
        <v>0.587</v>
      </c>
      <c r="E280" s="73">
        <v>1800</v>
      </c>
    </row>
    <row r="281" hidden="1" spans="1:5">
      <c r="A281" s="73">
        <v>279</v>
      </c>
      <c r="B281" s="73" t="s">
        <v>615</v>
      </c>
      <c r="C281" s="73" t="s">
        <v>166</v>
      </c>
      <c r="D281" s="73">
        <v>0.43</v>
      </c>
      <c r="E281" s="73">
        <v>1450</v>
      </c>
    </row>
    <row r="282" hidden="1" spans="1:5">
      <c r="A282" s="73">
        <v>280</v>
      </c>
      <c r="B282" s="73" t="s">
        <v>616</v>
      </c>
      <c r="C282" s="73" t="s">
        <v>559</v>
      </c>
      <c r="D282" s="73">
        <v>0.091</v>
      </c>
      <c r="E282" s="73">
        <v>1250</v>
      </c>
    </row>
    <row r="283" hidden="1" spans="1:5">
      <c r="A283" s="73">
        <v>281</v>
      </c>
      <c r="B283" s="73" t="s">
        <v>617</v>
      </c>
      <c r="C283" s="73" t="s">
        <v>155</v>
      </c>
      <c r="D283" s="73">
        <v>0.273</v>
      </c>
      <c r="E283" s="73">
        <v>1450</v>
      </c>
    </row>
    <row r="284" hidden="1" spans="1:5">
      <c r="A284" s="73">
        <v>282</v>
      </c>
      <c r="B284" s="73" t="s">
        <v>618</v>
      </c>
      <c r="C284" s="73" t="s">
        <v>155</v>
      </c>
      <c r="D284" s="73">
        <v>0.307</v>
      </c>
      <c r="E284" s="73">
        <v>1450</v>
      </c>
    </row>
    <row r="285" hidden="1" spans="1:5">
      <c r="A285" s="73">
        <v>283</v>
      </c>
      <c r="B285" s="73" t="s">
        <v>619</v>
      </c>
      <c r="C285" s="73" t="s">
        <v>325</v>
      </c>
      <c r="D285" s="73">
        <v>1.062</v>
      </c>
      <c r="E285" s="73">
        <v>2200</v>
      </c>
    </row>
    <row r="286" hidden="1" spans="1:5">
      <c r="A286" s="73">
        <v>284</v>
      </c>
      <c r="B286" s="73" t="s">
        <v>620</v>
      </c>
      <c r="C286" s="73" t="s">
        <v>155</v>
      </c>
      <c r="D286" s="73">
        <v>0.215</v>
      </c>
      <c r="E286" s="73">
        <v>1450</v>
      </c>
    </row>
    <row r="287" hidden="1" spans="1:5">
      <c r="A287" s="73">
        <v>285</v>
      </c>
      <c r="B287" s="73" t="s">
        <v>621</v>
      </c>
      <c r="C287" s="73" t="s">
        <v>277</v>
      </c>
      <c r="D287" s="73">
        <v>1.292</v>
      </c>
      <c r="E287" s="73">
        <v>3250</v>
      </c>
    </row>
    <row r="288" hidden="1" spans="1:5">
      <c r="A288" s="73">
        <v>286</v>
      </c>
      <c r="B288" s="73" t="s">
        <v>622</v>
      </c>
      <c r="C288" s="73" t="s">
        <v>277</v>
      </c>
      <c r="D288" s="73">
        <v>0.968</v>
      </c>
      <c r="E288" s="73">
        <v>1800</v>
      </c>
    </row>
    <row r="289" hidden="1" spans="1:5">
      <c r="A289" s="73">
        <v>287</v>
      </c>
      <c r="B289" s="73" t="s">
        <v>623</v>
      </c>
      <c r="C289" s="73" t="s">
        <v>277</v>
      </c>
      <c r="D289" s="73">
        <v>0.651</v>
      </c>
      <c r="E289" s="73">
        <v>1800</v>
      </c>
    </row>
    <row r="290" hidden="1" spans="1:5">
      <c r="A290" s="73">
        <v>288</v>
      </c>
      <c r="B290" s="73" t="s">
        <v>624</v>
      </c>
      <c r="C290" s="73" t="s">
        <v>166</v>
      </c>
      <c r="D290" s="73">
        <v>0.451</v>
      </c>
      <c r="E290" s="73">
        <v>1450</v>
      </c>
    </row>
    <row r="291" hidden="1" spans="1:5">
      <c r="A291" s="73">
        <v>289</v>
      </c>
      <c r="B291" s="73" t="s">
        <v>625</v>
      </c>
      <c r="C291" s="73" t="s">
        <v>155</v>
      </c>
      <c r="D291" s="73">
        <v>0.123</v>
      </c>
      <c r="E291" s="73">
        <v>1250</v>
      </c>
    </row>
    <row r="292" hidden="1" spans="1:5">
      <c r="A292" s="73">
        <v>290</v>
      </c>
      <c r="B292" s="73" t="s">
        <v>626</v>
      </c>
      <c r="C292" s="73" t="s">
        <v>627</v>
      </c>
      <c r="D292" s="73">
        <v>1.137</v>
      </c>
      <c r="E292" s="73">
        <v>4100</v>
      </c>
    </row>
    <row r="293" hidden="1" spans="1:5">
      <c r="A293" s="73">
        <v>291</v>
      </c>
      <c r="B293" s="73" t="s">
        <v>628</v>
      </c>
      <c r="C293" s="73" t="s">
        <v>267</v>
      </c>
      <c r="D293" s="73">
        <v>0.764</v>
      </c>
      <c r="E293" s="73">
        <v>2200</v>
      </c>
    </row>
    <row r="294" hidden="1" spans="1:5">
      <c r="A294" s="73">
        <v>292</v>
      </c>
      <c r="B294" s="73" t="s">
        <v>629</v>
      </c>
      <c r="C294" s="73" t="s">
        <v>267</v>
      </c>
      <c r="D294" s="73">
        <v>1.093</v>
      </c>
      <c r="E294" s="73">
        <v>3250</v>
      </c>
    </row>
    <row r="295" hidden="1" spans="1:5">
      <c r="A295" s="73">
        <v>293</v>
      </c>
      <c r="B295" s="73" t="s">
        <v>630</v>
      </c>
      <c r="C295" s="73" t="s">
        <v>267</v>
      </c>
      <c r="D295" s="73">
        <v>0.991</v>
      </c>
      <c r="E295" s="73">
        <v>2200</v>
      </c>
    </row>
    <row r="296" hidden="1" spans="1:5">
      <c r="A296" s="73">
        <v>294</v>
      </c>
      <c r="B296" s="73" t="s">
        <v>631</v>
      </c>
      <c r="C296" s="73" t="s">
        <v>232</v>
      </c>
      <c r="D296" s="73">
        <v>0.932</v>
      </c>
      <c r="E296" s="73">
        <v>3250</v>
      </c>
    </row>
    <row r="297" hidden="1" spans="1:5">
      <c r="A297" s="73">
        <v>295</v>
      </c>
      <c r="B297" s="73" t="s">
        <v>632</v>
      </c>
      <c r="C297" s="73" t="s">
        <v>232</v>
      </c>
      <c r="D297" s="73">
        <v>1.106</v>
      </c>
      <c r="E297" s="73">
        <v>3250</v>
      </c>
    </row>
    <row r="298" hidden="1" spans="1:5">
      <c r="A298" s="73">
        <v>296</v>
      </c>
      <c r="B298" s="73" t="s">
        <v>633</v>
      </c>
      <c r="C298" s="73" t="s">
        <v>561</v>
      </c>
      <c r="D298" s="73">
        <v>0.95</v>
      </c>
      <c r="E298" s="73">
        <v>3250</v>
      </c>
    </row>
    <row r="299" hidden="1" spans="1:5">
      <c r="A299" s="73">
        <v>297</v>
      </c>
      <c r="B299" s="73" t="s">
        <v>634</v>
      </c>
      <c r="C299" s="73" t="s">
        <v>561</v>
      </c>
      <c r="D299" s="73">
        <v>1.109</v>
      </c>
      <c r="E299" s="73">
        <v>3250</v>
      </c>
    </row>
    <row r="300" hidden="1" spans="1:5">
      <c r="A300" s="73">
        <v>298</v>
      </c>
      <c r="B300" s="73" t="s">
        <v>635</v>
      </c>
      <c r="C300" s="73" t="s">
        <v>241</v>
      </c>
      <c r="D300" s="73">
        <v>0.165</v>
      </c>
      <c r="E300" s="73">
        <v>1250</v>
      </c>
    </row>
    <row r="301" hidden="1" spans="1:5">
      <c r="A301" s="73">
        <v>299</v>
      </c>
      <c r="B301" s="73" t="s">
        <v>636</v>
      </c>
      <c r="C301" s="73" t="s">
        <v>241</v>
      </c>
      <c r="D301" s="73">
        <v>0.87</v>
      </c>
      <c r="E301" s="73">
        <v>1800</v>
      </c>
    </row>
    <row r="302" hidden="1" spans="1:5">
      <c r="A302" s="73">
        <v>300</v>
      </c>
      <c r="B302" s="73" t="s">
        <v>637</v>
      </c>
      <c r="C302" s="73" t="s">
        <v>587</v>
      </c>
      <c r="D302" s="73">
        <v>0.145</v>
      </c>
      <c r="E302" s="73">
        <v>1250</v>
      </c>
    </row>
    <row r="303" hidden="1" spans="1:5">
      <c r="A303" s="73">
        <v>301</v>
      </c>
      <c r="B303" s="73" t="s">
        <v>638</v>
      </c>
      <c r="C303" s="73" t="s">
        <v>466</v>
      </c>
      <c r="D303" s="73">
        <v>0.128</v>
      </c>
      <c r="E303" s="73">
        <v>1250</v>
      </c>
    </row>
    <row r="304" hidden="1" spans="1:5">
      <c r="A304" s="73">
        <v>302</v>
      </c>
      <c r="B304" s="73" t="s">
        <v>639</v>
      </c>
      <c r="C304" s="73" t="s">
        <v>640</v>
      </c>
      <c r="D304" s="73">
        <v>0.16</v>
      </c>
      <c r="E304" s="73">
        <v>1450</v>
      </c>
    </row>
    <row r="305" hidden="1" spans="1:5">
      <c r="A305" s="73">
        <v>303</v>
      </c>
      <c r="B305" s="73" t="s">
        <v>641</v>
      </c>
      <c r="C305" s="73" t="s">
        <v>642</v>
      </c>
      <c r="D305" s="73">
        <v>0.536</v>
      </c>
      <c r="E305" s="73">
        <v>1800</v>
      </c>
    </row>
    <row r="306" hidden="1" spans="1:5">
      <c r="A306" s="73">
        <v>304</v>
      </c>
      <c r="B306" s="73" t="s">
        <v>643</v>
      </c>
      <c r="C306" s="73" t="s">
        <v>644</v>
      </c>
      <c r="D306" s="73">
        <v>0.279</v>
      </c>
      <c r="E306" s="73">
        <v>1250</v>
      </c>
    </row>
    <row r="307" hidden="1" spans="1:5">
      <c r="A307" s="73">
        <v>305</v>
      </c>
      <c r="B307" s="73" t="s">
        <v>645</v>
      </c>
      <c r="C307" s="73" t="s">
        <v>470</v>
      </c>
      <c r="D307" s="73">
        <v>0.123</v>
      </c>
      <c r="E307" s="73">
        <v>1250</v>
      </c>
    </row>
    <row r="308" hidden="1" spans="1:5">
      <c r="A308" s="73">
        <v>306</v>
      </c>
      <c r="B308" s="73" t="s">
        <v>646</v>
      </c>
      <c r="C308" s="73" t="s">
        <v>647</v>
      </c>
      <c r="D308" s="73">
        <v>0.116</v>
      </c>
      <c r="E308" s="73">
        <v>1250</v>
      </c>
    </row>
    <row r="309" hidden="1" spans="1:5">
      <c r="A309" s="73">
        <v>307</v>
      </c>
      <c r="B309" s="73" t="s">
        <v>648</v>
      </c>
      <c r="C309" s="73" t="s">
        <v>649</v>
      </c>
      <c r="D309" s="73">
        <v>0.248</v>
      </c>
      <c r="E309" s="73">
        <v>1250</v>
      </c>
    </row>
    <row r="310" hidden="1" spans="1:5">
      <c r="A310" s="73">
        <v>308</v>
      </c>
      <c r="B310" s="73" t="s">
        <v>650</v>
      </c>
      <c r="C310" s="73" t="s">
        <v>651</v>
      </c>
      <c r="D310" s="73">
        <v>0.296</v>
      </c>
      <c r="E310" s="73">
        <v>1450</v>
      </c>
    </row>
    <row r="311" hidden="1" spans="1:5">
      <c r="A311" s="73">
        <v>309</v>
      </c>
      <c r="B311" s="73" t="s">
        <v>652</v>
      </c>
      <c r="C311" s="73" t="s">
        <v>653</v>
      </c>
      <c r="D311" s="73">
        <v>0.68</v>
      </c>
      <c r="E311" s="73">
        <v>1800</v>
      </c>
    </row>
    <row r="312" hidden="1" spans="1:5">
      <c r="A312" s="73">
        <v>310</v>
      </c>
      <c r="B312" s="73" t="s">
        <v>654</v>
      </c>
      <c r="C312" s="73" t="s">
        <v>653</v>
      </c>
      <c r="D312" s="73">
        <v>0.428</v>
      </c>
      <c r="E312" s="73">
        <v>1450</v>
      </c>
    </row>
    <row r="313" hidden="1" spans="1:5">
      <c r="A313" s="73">
        <v>311</v>
      </c>
      <c r="B313" s="73" t="s">
        <v>655</v>
      </c>
      <c r="C313" s="73" t="s">
        <v>295</v>
      </c>
      <c r="D313" s="73">
        <v>0.549</v>
      </c>
      <c r="E313" s="73">
        <v>1800</v>
      </c>
    </row>
    <row r="314" hidden="1" spans="1:5">
      <c r="A314" s="73">
        <v>312</v>
      </c>
      <c r="B314" s="73" t="s">
        <v>656</v>
      </c>
      <c r="C314" s="73" t="s">
        <v>295</v>
      </c>
      <c r="D314" s="73">
        <v>1.627</v>
      </c>
      <c r="E314" s="73">
        <v>4300</v>
      </c>
    </row>
    <row r="315" hidden="1" spans="1:5">
      <c r="A315" s="73">
        <v>313</v>
      </c>
      <c r="B315" s="73" t="s">
        <v>657</v>
      </c>
      <c r="C315" s="73" t="s">
        <v>658</v>
      </c>
      <c r="D315" s="73">
        <v>0.241</v>
      </c>
      <c r="E315" s="73">
        <v>1250</v>
      </c>
    </row>
    <row r="316" hidden="1" spans="1:5">
      <c r="A316" s="73">
        <v>314</v>
      </c>
      <c r="B316" s="73" t="s">
        <v>659</v>
      </c>
      <c r="C316" s="73" t="s">
        <v>653</v>
      </c>
      <c r="D316" s="73">
        <v>0.818</v>
      </c>
      <c r="E316" s="73">
        <v>1800</v>
      </c>
    </row>
    <row r="317" hidden="1" spans="1:5">
      <c r="A317" s="73">
        <v>315</v>
      </c>
      <c r="B317" s="73" t="s">
        <v>660</v>
      </c>
      <c r="C317" s="73" t="s">
        <v>653</v>
      </c>
      <c r="D317" s="73">
        <v>1.007</v>
      </c>
      <c r="E317" s="73">
        <v>2200</v>
      </c>
    </row>
    <row r="318" hidden="1" spans="1:5">
      <c r="A318" s="73">
        <v>316</v>
      </c>
      <c r="B318" s="73" t="s">
        <v>661</v>
      </c>
      <c r="C318" s="73" t="s">
        <v>653</v>
      </c>
      <c r="D318" s="73">
        <v>0.648</v>
      </c>
      <c r="E318" s="73">
        <v>1800</v>
      </c>
    </row>
    <row r="319" hidden="1" spans="1:5">
      <c r="A319" s="73">
        <v>317</v>
      </c>
      <c r="B319" s="73" t="s">
        <v>662</v>
      </c>
      <c r="C319" s="73" t="s">
        <v>302</v>
      </c>
      <c r="D319" s="73">
        <v>3.083</v>
      </c>
      <c r="E319" s="73">
        <v>5100</v>
      </c>
    </row>
    <row r="320" hidden="1" spans="1:5">
      <c r="A320" s="73">
        <v>318</v>
      </c>
      <c r="B320" s="73" t="s">
        <v>663</v>
      </c>
      <c r="C320" s="73" t="s">
        <v>267</v>
      </c>
      <c r="D320" s="73">
        <v>0.703</v>
      </c>
      <c r="E320" s="73">
        <v>1800</v>
      </c>
    </row>
    <row r="321" hidden="1" spans="1:6">
      <c r="A321" s="73">
        <v>319</v>
      </c>
      <c r="B321" s="73" t="s">
        <v>664</v>
      </c>
      <c r="C321" s="73" t="s">
        <v>232</v>
      </c>
      <c r="D321" s="73">
        <v>0.882</v>
      </c>
      <c r="E321" s="73">
        <v>2200</v>
      </c>
    </row>
    <row r="322" hidden="1" spans="1:6">
      <c r="A322" s="73">
        <v>320</v>
      </c>
      <c r="B322" s="73" t="s">
        <v>665</v>
      </c>
      <c r="C322" s="73" t="s">
        <v>666</v>
      </c>
      <c r="D322" s="73">
        <v>0.8</v>
      </c>
      <c r="E322" s="73">
        <v>1800</v>
      </c>
    </row>
    <row r="323" hidden="1" spans="1:6">
      <c r="A323" s="73">
        <v>321</v>
      </c>
      <c r="B323" s="73" t="s">
        <v>667</v>
      </c>
      <c r="C323" s="73" t="s">
        <v>666</v>
      </c>
      <c r="D323" s="73">
        <v>0.506</v>
      </c>
      <c r="E323" s="73">
        <v>1800</v>
      </c>
    </row>
    <row r="324" hidden="1" spans="1:6">
      <c r="A324" s="73">
        <v>322</v>
      </c>
      <c r="B324" s="73" t="s">
        <v>668</v>
      </c>
      <c r="C324" s="73" t="s">
        <v>155</v>
      </c>
      <c r="D324" s="73">
        <v>0.258</v>
      </c>
      <c r="E324" s="73">
        <v>1450</v>
      </c>
    </row>
    <row r="325" hidden="1" spans="1:6">
      <c r="A325" s="73">
        <v>323</v>
      </c>
      <c r="B325" s="73" t="s">
        <v>669</v>
      </c>
      <c r="C325" s="73" t="s">
        <v>155</v>
      </c>
      <c r="D325" s="73">
        <v>0.275</v>
      </c>
      <c r="E325" s="73">
        <v>1450</v>
      </c>
    </row>
    <row r="326" hidden="1" spans="1:6">
      <c r="A326" s="73">
        <v>324</v>
      </c>
      <c r="B326" s="73" t="s">
        <v>670</v>
      </c>
      <c r="C326" s="73" t="s">
        <v>155</v>
      </c>
      <c r="D326" s="73">
        <v>0.234</v>
      </c>
      <c r="E326" s="73">
        <v>1250</v>
      </c>
    </row>
    <row r="327" hidden="1" spans="1:6">
      <c r="A327" s="73">
        <v>325</v>
      </c>
      <c r="B327" s="73" t="s">
        <v>671</v>
      </c>
      <c r="C327" s="73" t="s">
        <v>155</v>
      </c>
      <c r="D327" s="80">
        <v>0.25</v>
      </c>
      <c r="E327" s="73">
        <v>1250</v>
      </c>
    </row>
    <row r="328" hidden="1" spans="1:6">
      <c r="A328" s="73">
        <v>326</v>
      </c>
      <c r="B328" s="73" t="s">
        <v>672</v>
      </c>
      <c r="C328" s="73" t="s">
        <v>673</v>
      </c>
      <c r="D328" s="80">
        <v>0.27</v>
      </c>
      <c r="E328" s="73">
        <v>1250</v>
      </c>
    </row>
    <row r="329" hidden="1" spans="1:6">
      <c r="A329" s="73">
        <v>327</v>
      </c>
      <c r="B329" s="73" t="s">
        <v>674</v>
      </c>
      <c r="C329" s="73" t="s">
        <v>302</v>
      </c>
      <c r="D329" s="73">
        <v>2.236</v>
      </c>
      <c r="E329" s="73">
        <v>4100</v>
      </c>
    </row>
    <row r="330" hidden="1" spans="1:6">
      <c r="A330" s="73">
        <v>328</v>
      </c>
      <c r="B330" s="81" t="s">
        <v>675</v>
      </c>
      <c r="C330" s="73" t="s">
        <v>302</v>
      </c>
      <c r="D330" s="73">
        <v>1.632</v>
      </c>
      <c r="E330" s="73">
        <v>4300</v>
      </c>
    </row>
    <row r="331" hidden="1" spans="1:6">
      <c r="A331" s="73">
        <v>329</v>
      </c>
      <c r="B331" s="81" t="s">
        <v>676</v>
      </c>
      <c r="C331" s="73" t="s">
        <v>302</v>
      </c>
      <c r="D331" s="73">
        <v>1.343</v>
      </c>
      <c r="E331" s="73">
        <v>2600</v>
      </c>
    </row>
    <row r="332" hidden="1" spans="1:6">
      <c r="A332" s="73">
        <v>330</v>
      </c>
      <c r="B332" s="81" t="s">
        <v>677</v>
      </c>
      <c r="C332" s="73" t="s">
        <v>302</v>
      </c>
      <c r="D332" s="73">
        <v>1.966</v>
      </c>
      <c r="E332" s="73">
        <v>4600</v>
      </c>
    </row>
    <row r="333" hidden="1" spans="1:6">
      <c r="A333" s="73">
        <v>331</v>
      </c>
      <c r="B333" s="81" t="s">
        <v>678</v>
      </c>
      <c r="C333" s="73" t="s">
        <v>679</v>
      </c>
      <c r="D333" s="73">
        <v>0.472</v>
      </c>
      <c r="E333" s="73">
        <v>1450</v>
      </c>
    </row>
    <row r="334" hidden="1" spans="1:6">
      <c r="A334" s="73">
        <v>332</v>
      </c>
      <c r="B334" s="73" t="s">
        <v>680</v>
      </c>
      <c r="C334" s="73" t="s">
        <v>681</v>
      </c>
      <c r="D334" s="73">
        <v>0.858</v>
      </c>
      <c r="F334" s="73" t="s">
        <v>682</v>
      </c>
    </row>
    <row r="335" hidden="1" spans="1:6">
      <c r="A335" s="72">
        <v>333</v>
      </c>
      <c r="B335" s="73" t="s">
        <v>683</v>
      </c>
      <c r="C335" s="73" t="s">
        <v>411</v>
      </c>
      <c r="D335" s="73">
        <v>0.659</v>
      </c>
      <c r="E335" s="82"/>
      <c r="F335" s="82"/>
    </row>
    <row r="336" hidden="1" spans="1:6">
      <c r="A336" s="72">
        <v>334</v>
      </c>
      <c r="B336" s="73" t="s">
        <v>684</v>
      </c>
      <c r="C336" s="73" t="s">
        <v>76</v>
      </c>
      <c r="D336" s="73">
        <v>0.427</v>
      </c>
      <c r="E336" s="82"/>
      <c r="F336" s="82"/>
    </row>
    <row r="337" hidden="1" spans="1:6">
      <c r="A337" s="72">
        <v>335</v>
      </c>
      <c r="B337" s="73" t="s">
        <v>685</v>
      </c>
      <c r="C337" s="73" t="s">
        <v>463</v>
      </c>
      <c r="D337" s="73">
        <v>0.592</v>
      </c>
      <c r="E337" s="82"/>
      <c r="F337" s="82"/>
    </row>
    <row r="338" hidden="1" spans="1:6">
      <c r="A338" s="72">
        <v>336</v>
      </c>
      <c r="B338" s="73" t="s">
        <v>686</v>
      </c>
      <c r="C338" s="73" t="s">
        <v>687</v>
      </c>
      <c r="D338" s="73">
        <v>0.513</v>
      </c>
      <c r="E338" s="82"/>
      <c r="F338" s="82"/>
    </row>
    <row r="339" hidden="1" spans="1:6">
      <c r="A339" s="72">
        <v>337</v>
      </c>
      <c r="B339" s="73" t="s">
        <v>688</v>
      </c>
      <c r="C339" s="73" t="s">
        <v>689</v>
      </c>
      <c r="D339" s="73">
        <v>0.391</v>
      </c>
      <c r="E339" s="82"/>
      <c r="F339" s="82"/>
    </row>
    <row r="340" hidden="1" spans="1:6">
      <c r="A340" s="72">
        <v>338</v>
      </c>
      <c r="B340" s="73" t="s">
        <v>690</v>
      </c>
      <c r="C340" s="73" t="s">
        <v>460</v>
      </c>
      <c r="D340" s="73">
        <v>0.977</v>
      </c>
      <c r="E340" s="82"/>
      <c r="F340" s="82"/>
    </row>
    <row r="341" hidden="1" spans="1:6">
      <c r="A341" s="72">
        <v>339</v>
      </c>
      <c r="B341" s="73" t="s">
        <v>691</v>
      </c>
      <c r="C341" s="73" t="s">
        <v>561</v>
      </c>
      <c r="D341" s="73">
        <v>1.046</v>
      </c>
      <c r="E341" s="82"/>
      <c r="F341" s="82"/>
    </row>
    <row r="342" hidden="1" spans="1:6">
      <c r="A342" s="72">
        <v>340</v>
      </c>
      <c r="B342" s="73" t="s">
        <v>692</v>
      </c>
      <c r="C342" s="73" t="s">
        <v>693</v>
      </c>
      <c r="D342" s="73">
        <v>0.802</v>
      </c>
      <c r="E342" s="82"/>
      <c r="F342" s="82"/>
    </row>
    <row r="343" hidden="1" spans="1:6">
      <c r="A343" s="72">
        <v>341</v>
      </c>
      <c r="B343" s="73" t="s">
        <v>694</v>
      </c>
      <c r="C343" s="73" t="s">
        <v>695</v>
      </c>
      <c r="D343" s="73">
        <v>0.874</v>
      </c>
      <c r="E343" s="82"/>
      <c r="F343" s="82"/>
    </row>
    <row r="344" hidden="1" spans="1:6">
      <c r="A344" s="72">
        <v>342</v>
      </c>
      <c r="B344" s="73" t="s">
        <v>696</v>
      </c>
      <c r="C344" s="73" t="s">
        <v>697</v>
      </c>
      <c r="D344" s="73">
        <v>1.096</v>
      </c>
      <c r="E344" s="82"/>
      <c r="F344" s="82"/>
    </row>
    <row r="345" hidden="1" spans="1:6">
      <c r="A345" s="72">
        <v>343</v>
      </c>
      <c r="B345" s="73" t="s">
        <v>698</v>
      </c>
      <c r="C345" s="73" t="s">
        <v>699</v>
      </c>
      <c r="D345" s="73">
        <v>0.419</v>
      </c>
      <c r="E345" s="82"/>
      <c r="F345" s="82"/>
    </row>
    <row r="346" hidden="1" spans="1:6">
      <c r="A346" s="72">
        <v>344</v>
      </c>
      <c r="B346" s="73" t="s">
        <v>700</v>
      </c>
      <c r="C346" s="73" t="s">
        <v>701</v>
      </c>
      <c r="D346" s="73">
        <v>0.135</v>
      </c>
      <c r="E346" s="82"/>
      <c r="F346" s="82"/>
    </row>
    <row r="347" hidden="1" spans="1:6">
      <c r="A347" s="72">
        <v>345</v>
      </c>
      <c r="B347" s="73" t="s">
        <v>702</v>
      </c>
      <c r="C347" s="73" t="s">
        <v>556</v>
      </c>
      <c r="D347" s="73">
        <v>0.581</v>
      </c>
      <c r="E347" s="82"/>
      <c r="F347" s="82"/>
    </row>
    <row r="348" hidden="1" spans="1:6">
      <c r="A348" s="72">
        <v>346</v>
      </c>
      <c r="B348" s="73" t="s">
        <v>703</v>
      </c>
      <c r="C348" s="73" t="s">
        <v>577</v>
      </c>
      <c r="D348" s="73">
        <v>0.554</v>
      </c>
      <c r="E348" s="82"/>
      <c r="F348" s="82"/>
    </row>
    <row r="349" hidden="1" spans="1:6">
      <c r="A349" s="72">
        <v>347</v>
      </c>
      <c r="B349" s="73" t="s">
        <v>704</v>
      </c>
      <c r="C349" s="73" t="s">
        <v>705</v>
      </c>
      <c r="D349" s="73">
        <v>0.291</v>
      </c>
      <c r="E349" s="82"/>
      <c r="F349" s="82"/>
    </row>
    <row r="350" hidden="1" spans="1:6">
      <c r="A350" s="72">
        <v>348</v>
      </c>
      <c r="B350" s="73" t="s">
        <v>706</v>
      </c>
      <c r="C350" s="73" t="s">
        <v>707</v>
      </c>
      <c r="D350" s="73">
        <v>0.592</v>
      </c>
      <c r="E350" s="82"/>
      <c r="F350" s="82"/>
    </row>
    <row r="351" hidden="1" spans="1:6">
      <c r="A351" s="72">
        <v>349</v>
      </c>
      <c r="B351" s="73" t="s">
        <v>708</v>
      </c>
      <c r="C351" s="73" t="s">
        <v>707</v>
      </c>
      <c r="D351" s="73">
        <v>0.259</v>
      </c>
      <c r="E351" s="82"/>
      <c r="F351" s="82"/>
    </row>
    <row r="352" hidden="1" spans="1:6">
      <c r="A352" s="72">
        <v>350</v>
      </c>
      <c r="B352" s="73" t="s">
        <v>709</v>
      </c>
      <c r="C352" s="73" t="s">
        <v>710</v>
      </c>
      <c r="D352" s="73">
        <v>0.341</v>
      </c>
      <c r="E352" s="82"/>
      <c r="F352" s="82"/>
    </row>
    <row r="353" hidden="1" spans="1:6">
      <c r="A353" s="72">
        <v>351</v>
      </c>
      <c r="B353" s="73" t="s">
        <v>711</v>
      </c>
      <c r="C353" s="73" t="s">
        <v>413</v>
      </c>
      <c r="D353" s="73">
        <v>4.782</v>
      </c>
      <c r="E353" s="82"/>
      <c r="F353" s="82"/>
    </row>
    <row r="354" hidden="1" spans="1:6">
      <c r="A354" s="72">
        <v>352</v>
      </c>
      <c r="B354" s="73" t="s">
        <v>712</v>
      </c>
      <c r="C354" s="73" t="s">
        <v>75</v>
      </c>
      <c r="D354" s="73">
        <v>0.324</v>
      </c>
      <c r="E354" s="82"/>
      <c r="F354" s="82"/>
    </row>
    <row r="355" hidden="1" spans="1:6">
      <c r="A355" s="72">
        <v>353</v>
      </c>
      <c r="B355" s="73" t="s">
        <v>713</v>
      </c>
      <c r="C355" s="73" t="s">
        <v>714</v>
      </c>
      <c r="D355" s="73">
        <v>0.723</v>
      </c>
      <c r="E355" s="82"/>
      <c r="F355" s="82"/>
    </row>
    <row r="356" hidden="1" spans="1:6">
      <c r="A356" s="72">
        <v>354</v>
      </c>
      <c r="B356" s="73" t="s">
        <v>715</v>
      </c>
      <c r="C356" s="73" t="s">
        <v>716</v>
      </c>
      <c r="D356" s="73">
        <v>0.708</v>
      </c>
      <c r="E356" s="82"/>
      <c r="F356" s="82"/>
    </row>
    <row r="357" hidden="1" spans="1:6">
      <c r="A357" s="72">
        <v>355</v>
      </c>
      <c r="B357" s="73" t="s">
        <v>717</v>
      </c>
      <c r="C357" s="73" t="s">
        <v>718</v>
      </c>
      <c r="D357" s="80">
        <v>0.63</v>
      </c>
      <c r="E357" s="82"/>
      <c r="F357" s="82"/>
    </row>
    <row r="358" hidden="1" spans="1:6">
      <c r="A358" s="72">
        <v>356</v>
      </c>
      <c r="B358" s="73" t="s">
        <v>719</v>
      </c>
      <c r="C358" s="73" t="s">
        <v>76</v>
      </c>
      <c r="D358" s="73">
        <v>0.589</v>
      </c>
      <c r="E358" s="82"/>
      <c r="F358" s="82"/>
    </row>
    <row r="359" hidden="1" spans="1:6">
      <c r="A359" s="72">
        <v>357</v>
      </c>
      <c r="B359" s="73" t="s">
        <v>720</v>
      </c>
      <c r="C359" s="73" t="s">
        <v>721</v>
      </c>
      <c r="D359" s="73">
        <v>0.849</v>
      </c>
      <c r="E359" s="82"/>
      <c r="F359" s="82"/>
    </row>
    <row r="360" hidden="1" spans="1:6">
      <c r="A360" s="72">
        <v>358</v>
      </c>
      <c r="B360" s="73" t="s">
        <v>722</v>
      </c>
      <c r="C360" s="73" t="s">
        <v>723</v>
      </c>
      <c r="D360" s="73">
        <v>0.969</v>
      </c>
      <c r="E360" s="82"/>
      <c r="F360" s="82"/>
    </row>
    <row r="361" hidden="1" spans="1:6">
      <c r="A361" s="72">
        <v>359</v>
      </c>
      <c r="B361" s="73" t="s">
        <v>724</v>
      </c>
      <c r="C361" s="73" t="s">
        <v>434</v>
      </c>
      <c r="D361" s="73">
        <v>0.518</v>
      </c>
      <c r="E361" s="82"/>
      <c r="F361" s="82"/>
    </row>
    <row r="362" hidden="1" spans="1:6">
      <c r="A362" s="72">
        <v>360</v>
      </c>
      <c r="B362" s="73" t="s">
        <v>725</v>
      </c>
      <c r="C362" s="73" t="s">
        <v>434</v>
      </c>
      <c r="D362" s="73">
        <v>0.253</v>
      </c>
      <c r="E362" s="82"/>
      <c r="F362" s="82"/>
    </row>
    <row r="363" hidden="1" spans="1:6">
      <c r="A363" s="72">
        <v>361</v>
      </c>
      <c r="B363" s="73" t="s">
        <v>726</v>
      </c>
      <c r="C363" s="73" t="s">
        <v>727</v>
      </c>
      <c r="D363" s="73">
        <v>0.811</v>
      </c>
      <c r="E363" s="82"/>
      <c r="F363" s="82"/>
    </row>
    <row r="364" hidden="1" spans="1:6">
      <c r="A364" s="72">
        <v>362</v>
      </c>
      <c r="B364" s="73" t="s">
        <v>728</v>
      </c>
      <c r="C364" s="73" t="s">
        <v>729</v>
      </c>
      <c r="D364" s="73">
        <v>0.353</v>
      </c>
      <c r="E364" s="82"/>
      <c r="F364" s="82"/>
    </row>
    <row r="365" hidden="1" spans="1:6">
      <c r="A365" s="72">
        <v>363</v>
      </c>
      <c r="B365" s="73" t="s">
        <v>730</v>
      </c>
      <c r="C365" s="73" t="s">
        <v>731</v>
      </c>
      <c r="D365" s="73">
        <v>0.887</v>
      </c>
      <c r="E365" s="82"/>
      <c r="F365" s="82"/>
    </row>
    <row r="366" hidden="1" spans="1:6">
      <c r="A366" s="72">
        <v>364</v>
      </c>
      <c r="B366" s="73" t="s">
        <v>732</v>
      </c>
      <c r="C366" s="73" t="s">
        <v>731</v>
      </c>
      <c r="D366" s="73">
        <v>0.324</v>
      </c>
      <c r="E366" s="82"/>
      <c r="F366" s="82"/>
    </row>
    <row r="367" hidden="1" spans="1:6">
      <c r="A367" s="72">
        <v>365</v>
      </c>
      <c r="B367" s="73" t="s">
        <v>733</v>
      </c>
      <c r="D367" s="73">
        <v>0.214</v>
      </c>
      <c r="E367" s="82"/>
      <c r="F367" s="82"/>
    </row>
    <row r="368" hidden="1" spans="1:6">
      <c r="A368" s="72">
        <v>366</v>
      </c>
      <c r="B368" s="73" t="s">
        <v>734</v>
      </c>
      <c r="D368" s="73">
        <v>0.235</v>
      </c>
      <c r="E368" s="82"/>
      <c r="F368" s="82"/>
    </row>
    <row r="369" hidden="1" spans="1:6">
      <c r="A369" s="72">
        <v>367</v>
      </c>
      <c r="B369" s="73" t="s">
        <v>735</v>
      </c>
      <c r="D369" s="73">
        <v>0.646</v>
      </c>
      <c r="E369" s="82"/>
      <c r="F369" s="82"/>
    </row>
    <row r="370" hidden="1" spans="1:6">
      <c r="A370" s="72">
        <v>368</v>
      </c>
      <c r="B370" s="73" t="s">
        <v>736</v>
      </c>
      <c r="C370" s="73" t="s">
        <v>76</v>
      </c>
      <c r="D370" s="73">
        <v>0.323</v>
      </c>
      <c r="E370" s="82"/>
      <c r="F370" s="82"/>
    </row>
    <row r="371" hidden="1" spans="1:6">
      <c r="A371" s="72">
        <v>369</v>
      </c>
      <c r="B371" s="73" t="s">
        <v>737</v>
      </c>
      <c r="C371" s="73" t="s">
        <v>460</v>
      </c>
      <c r="D371" s="73">
        <v>0.788</v>
      </c>
      <c r="E371" s="82"/>
      <c r="F371" s="82"/>
    </row>
    <row r="372" hidden="1" spans="1:6">
      <c r="A372" s="72">
        <v>370</v>
      </c>
      <c r="B372" s="73" t="s">
        <v>738</v>
      </c>
      <c r="C372" s="73" t="s">
        <v>739</v>
      </c>
      <c r="D372" s="73">
        <v>0.348</v>
      </c>
      <c r="E372" s="82"/>
      <c r="F372" s="82"/>
    </row>
    <row r="373" hidden="1" spans="1:6">
      <c r="A373" s="72">
        <v>371</v>
      </c>
      <c r="B373" s="73" t="s">
        <v>740</v>
      </c>
      <c r="C373" s="73" t="s">
        <v>311</v>
      </c>
      <c r="D373" s="73">
        <v>0.121</v>
      </c>
      <c r="E373" s="82"/>
      <c r="F373" s="82"/>
    </row>
    <row r="374" hidden="1" spans="1:6">
      <c r="A374" s="72">
        <v>372</v>
      </c>
      <c r="B374" s="73" t="s">
        <v>741</v>
      </c>
      <c r="C374" s="73" t="s">
        <v>411</v>
      </c>
      <c r="D374" s="73">
        <v>0.583</v>
      </c>
      <c r="E374" s="82"/>
      <c r="F374" s="82"/>
    </row>
    <row r="375" hidden="1" spans="1:6">
      <c r="A375" s="72">
        <v>373</v>
      </c>
      <c r="B375" s="73" t="s">
        <v>742</v>
      </c>
      <c r="C375" s="73" t="s">
        <v>460</v>
      </c>
      <c r="D375" s="73">
        <v>0.8</v>
      </c>
      <c r="E375" s="82"/>
      <c r="F375" s="82"/>
    </row>
    <row r="376" hidden="1" spans="1:6">
      <c r="A376" s="72">
        <v>374</v>
      </c>
      <c r="B376" s="73" t="s">
        <v>743</v>
      </c>
      <c r="C376" s="73" t="s">
        <v>744</v>
      </c>
      <c r="D376" s="73">
        <v>0.894</v>
      </c>
      <c r="E376" s="82"/>
      <c r="F376" s="82"/>
    </row>
    <row r="377" hidden="1" spans="1:6">
      <c r="A377" s="72">
        <v>375</v>
      </c>
      <c r="B377" s="73" t="s">
        <v>745</v>
      </c>
      <c r="C377" s="73" t="s">
        <v>666</v>
      </c>
      <c r="D377" s="73">
        <v>0.436</v>
      </c>
      <c r="E377" s="82"/>
      <c r="F377" s="82"/>
    </row>
    <row r="378" hidden="1" spans="1:6">
      <c r="A378" s="72">
        <v>376</v>
      </c>
      <c r="B378" s="73" t="s">
        <v>746</v>
      </c>
      <c r="C378" s="73" t="s">
        <v>747</v>
      </c>
      <c r="D378" s="73">
        <v>5.154</v>
      </c>
      <c r="E378" s="82"/>
      <c r="F378" s="82"/>
    </row>
    <row r="379" hidden="1" spans="1:6">
      <c r="A379" s="72">
        <v>377</v>
      </c>
      <c r="B379" s="73" t="s">
        <v>748</v>
      </c>
      <c r="C379" s="73" t="s">
        <v>749</v>
      </c>
      <c r="D379" s="73">
        <v>0.662</v>
      </c>
      <c r="E379" s="82"/>
      <c r="F379" s="82"/>
    </row>
    <row r="380" hidden="1" spans="1:6">
      <c r="A380" s="72">
        <v>378</v>
      </c>
      <c r="B380" s="73" t="s">
        <v>750</v>
      </c>
      <c r="C380" s="73" t="s">
        <v>751</v>
      </c>
      <c r="D380" s="80">
        <v>0.57</v>
      </c>
      <c r="E380" s="82"/>
      <c r="F380" s="82"/>
    </row>
    <row r="381" hidden="1" spans="1:6">
      <c r="A381" s="72">
        <v>379</v>
      </c>
      <c r="B381" s="73" t="s">
        <v>752</v>
      </c>
      <c r="C381" s="73" t="s">
        <v>299</v>
      </c>
      <c r="D381" s="73">
        <v>0.298</v>
      </c>
      <c r="E381" s="82"/>
      <c r="F381" s="82"/>
    </row>
    <row r="382" hidden="1" spans="1:6">
      <c r="A382" s="72">
        <v>380</v>
      </c>
      <c r="B382" s="73" t="s">
        <v>753</v>
      </c>
      <c r="C382" s="73" t="s">
        <v>299</v>
      </c>
      <c r="D382" s="73">
        <v>0.343</v>
      </c>
      <c r="E382" s="82"/>
      <c r="F382" s="82"/>
    </row>
    <row r="383" hidden="1" spans="1:6">
      <c r="A383" s="72">
        <v>381</v>
      </c>
      <c r="B383" s="73" t="s">
        <v>754</v>
      </c>
      <c r="C383" s="73" t="s">
        <v>755</v>
      </c>
      <c r="D383" s="80">
        <v>2.13</v>
      </c>
      <c r="E383" s="82"/>
      <c r="F383" s="82"/>
    </row>
    <row r="384" hidden="1" spans="1:6">
      <c r="A384" s="72">
        <v>382</v>
      </c>
      <c r="B384" s="73" t="s">
        <v>756</v>
      </c>
      <c r="C384" s="73" t="s">
        <v>757</v>
      </c>
      <c r="D384" s="73">
        <v>0.367</v>
      </c>
      <c r="E384" s="82"/>
      <c r="F384" s="82"/>
    </row>
    <row r="385" hidden="1" spans="1:6">
      <c r="A385" s="72">
        <v>383</v>
      </c>
      <c r="B385" s="73" t="s">
        <v>758</v>
      </c>
      <c r="C385" s="73" t="s">
        <v>759</v>
      </c>
      <c r="D385" s="80">
        <v>1.89</v>
      </c>
      <c r="E385" s="82"/>
      <c r="F385" s="82"/>
    </row>
    <row r="386" hidden="1" spans="1:6">
      <c r="A386" s="72">
        <v>384</v>
      </c>
      <c r="B386" s="73" t="s">
        <v>760</v>
      </c>
      <c r="C386" s="73" t="s">
        <v>761</v>
      </c>
      <c r="D386" s="73">
        <v>0.787</v>
      </c>
      <c r="E386" s="82"/>
      <c r="F386" s="82"/>
    </row>
    <row r="387" hidden="1" spans="1:6">
      <c r="A387" s="72">
        <v>385</v>
      </c>
      <c r="B387" s="73" t="s">
        <v>762</v>
      </c>
      <c r="C387" s="73" t="s">
        <v>763</v>
      </c>
      <c r="D387" s="73">
        <v>1.215</v>
      </c>
      <c r="E387" s="82"/>
      <c r="F387" s="82"/>
    </row>
    <row r="388" hidden="1" spans="1:6">
      <c r="A388" s="72">
        <v>386</v>
      </c>
      <c r="B388" s="73" t="s">
        <v>764</v>
      </c>
      <c r="C388" s="73" t="s">
        <v>765</v>
      </c>
      <c r="D388" s="73">
        <v>1.226</v>
      </c>
      <c r="E388" s="82"/>
      <c r="F388" s="82"/>
    </row>
    <row r="389" hidden="1" spans="1:6">
      <c r="A389" s="72">
        <v>387</v>
      </c>
      <c r="B389" s="73" t="s">
        <v>766</v>
      </c>
      <c r="C389" s="73" t="s">
        <v>767</v>
      </c>
      <c r="D389" s="73">
        <v>4.577</v>
      </c>
      <c r="E389" s="82"/>
      <c r="F389" s="82"/>
    </row>
    <row r="390" hidden="1" spans="1:6">
      <c r="A390" s="72">
        <v>388</v>
      </c>
      <c r="B390" s="73" t="s">
        <v>768</v>
      </c>
      <c r="C390" s="73" t="s">
        <v>299</v>
      </c>
      <c r="D390" s="73">
        <v>0.345</v>
      </c>
      <c r="E390" s="82"/>
      <c r="F390" s="82"/>
    </row>
    <row r="391" hidden="1" spans="1:6">
      <c r="A391" s="72">
        <v>389</v>
      </c>
      <c r="B391" s="73" t="s">
        <v>769</v>
      </c>
      <c r="C391" s="73" t="s">
        <v>770</v>
      </c>
      <c r="D391" s="73">
        <v>2.173</v>
      </c>
      <c r="E391" s="82"/>
      <c r="F391" s="82"/>
    </row>
    <row r="392" hidden="1" spans="1:6">
      <c r="A392" s="72">
        <v>390</v>
      </c>
      <c r="B392" s="73" t="s">
        <v>771</v>
      </c>
      <c r="C392" s="73" t="s">
        <v>556</v>
      </c>
      <c r="D392" s="73">
        <v>1.12</v>
      </c>
      <c r="E392" s="82"/>
      <c r="F392" s="82"/>
    </row>
    <row r="393" hidden="1" spans="1:6">
      <c r="A393" s="72">
        <v>391</v>
      </c>
      <c r="B393" s="73" t="s">
        <v>772</v>
      </c>
      <c r="C393" s="73" t="s">
        <v>556</v>
      </c>
      <c r="D393" s="73">
        <v>1.644</v>
      </c>
      <c r="E393" s="82"/>
      <c r="F393" s="82"/>
    </row>
    <row r="394" hidden="1" spans="1:6">
      <c r="A394" s="72">
        <v>392</v>
      </c>
      <c r="B394" s="73" t="s">
        <v>773</v>
      </c>
      <c r="C394" s="73" t="s">
        <v>774</v>
      </c>
      <c r="D394" s="73">
        <v>0.252</v>
      </c>
      <c r="E394" s="82"/>
      <c r="F394" s="82"/>
    </row>
    <row r="395" hidden="1" spans="1:6">
      <c r="A395" s="72">
        <v>393</v>
      </c>
      <c r="B395" s="73" t="s">
        <v>775</v>
      </c>
      <c r="C395" s="73" t="s">
        <v>776</v>
      </c>
      <c r="D395" s="73">
        <v>0.358</v>
      </c>
      <c r="E395" s="82"/>
      <c r="F395" s="82"/>
    </row>
    <row r="396" hidden="1" spans="1:6">
      <c r="A396" s="72">
        <v>394</v>
      </c>
      <c r="B396" s="73" t="s">
        <v>777</v>
      </c>
      <c r="C396" s="73" t="s">
        <v>778</v>
      </c>
      <c r="D396" s="73">
        <v>1.289</v>
      </c>
      <c r="E396" s="82"/>
      <c r="F396" s="82"/>
    </row>
    <row r="397" hidden="1" spans="1:6">
      <c r="A397" s="72">
        <v>395</v>
      </c>
      <c r="B397" s="73" t="s">
        <v>779</v>
      </c>
      <c r="C397" s="73" t="s">
        <v>729</v>
      </c>
      <c r="D397" s="73">
        <v>0.494</v>
      </c>
      <c r="E397" s="82"/>
      <c r="F397" s="82"/>
    </row>
    <row r="398" hidden="1" spans="1:6">
      <c r="A398" s="72">
        <v>396</v>
      </c>
      <c r="B398" s="73" t="s">
        <v>780</v>
      </c>
      <c r="C398" s="73" t="s">
        <v>781</v>
      </c>
      <c r="D398" s="73">
        <v>2.079</v>
      </c>
      <c r="E398" s="82"/>
      <c r="F398" s="82"/>
    </row>
    <row r="399" hidden="1" spans="1:6">
      <c r="A399" s="72">
        <v>397</v>
      </c>
      <c r="B399" s="73" t="s">
        <v>782</v>
      </c>
      <c r="C399" s="73" t="s">
        <v>783</v>
      </c>
      <c r="D399" s="73">
        <v>0.423</v>
      </c>
      <c r="E399" s="82"/>
      <c r="F399" s="82"/>
    </row>
  </sheetData>
  <autoFilter xmlns:etc="http://www.wps.cn/officeDocument/2017/etCustomData" ref="A2:F399" etc:filterBottomFollowUsedRange="0">
    <filterColumn colId="1">
      <customFilters>
        <customFilter operator="equal" val="MLBM112004"/>
      </customFilters>
    </filterColumn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8"/>
  <sheetViews>
    <sheetView zoomScale="90" zoomScaleNormal="90" workbookViewId="0">
      <selection activeCell="L2" sqref="L2"/>
    </sheetView>
  </sheetViews>
  <sheetFormatPr defaultColWidth="8.75" defaultRowHeight="19.9" customHeight="1"/>
  <cols>
    <col min="1" max="1" width="4.75" style="52" customWidth="1"/>
    <col min="2" max="2" width="17.25" style="52" customWidth="1"/>
    <col min="3" max="3" width="38.6333333333333" style="53" customWidth="1"/>
    <col min="4" max="4" width="12.25" style="54" customWidth="1"/>
    <col min="5" max="8" width="8.75" style="53"/>
    <col min="9" max="9" width="19.1333333333333" style="55" customWidth="1"/>
    <col min="10" max="10" width="39.6333333333333" style="56" customWidth="1"/>
    <col min="11" max="12" width="8.75" style="56"/>
    <col min="13" max="13" width="10.75" style="56" customWidth="1"/>
    <col min="14" max="14" width="8.75" style="53"/>
    <col min="15" max="15" width="13" style="53" customWidth="1"/>
    <col min="16" max="16384" width="8.75" style="53"/>
  </cols>
  <sheetData>
    <row r="1" s="51" customFormat="1" customHeight="1" spans="1:15">
      <c r="A1" s="57" t="s">
        <v>224</v>
      </c>
      <c r="B1" s="57" t="s">
        <v>784</v>
      </c>
      <c r="C1" s="58" t="s">
        <v>785</v>
      </c>
      <c r="D1" s="59" t="s">
        <v>786</v>
      </c>
      <c r="I1" s="47" t="s">
        <v>787</v>
      </c>
      <c r="J1" s="48" t="s">
        <v>788</v>
      </c>
      <c r="K1" s="48" t="s">
        <v>113</v>
      </c>
      <c r="L1" s="48" t="s">
        <v>100</v>
      </c>
      <c r="M1" s="48" t="s">
        <v>51</v>
      </c>
      <c r="N1" s="60"/>
      <c r="O1" s="48" t="s">
        <v>789</v>
      </c>
    </row>
    <row r="2" customHeight="1" spans="1:15">
      <c r="A2" s="61">
        <v>1</v>
      </c>
      <c r="B2" s="61" t="s">
        <v>790</v>
      </c>
      <c r="C2" s="62" t="s">
        <v>791</v>
      </c>
      <c r="D2" s="63">
        <v>126.581972222222</v>
      </c>
      <c r="I2" s="55" t="s">
        <v>790</v>
      </c>
      <c r="K2" s="56">
        <v>1</v>
      </c>
      <c r="L2" s="56">
        <f>IFERROR(VLOOKUP(I2,$B$2:$D$1000,3,0),0)</f>
        <v>126.581972222222</v>
      </c>
      <c r="M2" s="56">
        <f>K2*L2</f>
        <v>126.581972222222</v>
      </c>
      <c r="O2" s="56">
        <f>SUM(M:M)</f>
        <v>126.581972222222</v>
      </c>
    </row>
    <row r="3" customHeight="1" spans="1:15">
      <c r="A3" s="61">
        <v>2</v>
      </c>
      <c r="B3" s="61" t="s">
        <v>792</v>
      </c>
      <c r="C3" s="62" t="s">
        <v>793</v>
      </c>
      <c r="D3" s="63">
        <v>26.0174025</v>
      </c>
      <c r="L3" s="56">
        <f t="shared" ref="L3:L66" si="0">IFERROR(VLOOKUP(I3,$B$2:$D$1000,3,0),0)</f>
        <v>0</v>
      </c>
      <c r="M3" s="56">
        <f t="shared" ref="M3:M66" si="1">K3*L3</f>
        <v>0</v>
      </c>
    </row>
    <row r="4" customHeight="1" spans="1:15">
      <c r="A4" s="61">
        <v>3</v>
      </c>
      <c r="B4" s="61">
        <v>254479</v>
      </c>
      <c r="C4" s="62" t="s">
        <v>794</v>
      </c>
      <c r="D4" s="63">
        <v>0.428231034482759</v>
      </c>
      <c r="L4" s="56">
        <f t="shared" si="0"/>
        <v>0</v>
      </c>
      <c r="M4" s="56">
        <f t="shared" si="1"/>
        <v>0</v>
      </c>
    </row>
    <row r="5" customHeight="1" spans="1:15">
      <c r="A5" s="61">
        <v>4</v>
      </c>
      <c r="B5" s="61">
        <v>254219</v>
      </c>
      <c r="C5" s="62" t="s">
        <v>795</v>
      </c>
      <c r="D5" s="63">
        <v>6.28728103448276</v>
      </c>
      <c r="L5" s="56">
        <f t="shared" si="0"/>
        <v>0</v>
      </c>
      <c r="M5" s="56">
        <f t="shared" si="1"/>
        <v>0</v>
      </c>
    </row>
    <row r="6" customHeight="1" spans="1:15">
      <c r="A6" s="61">
        <v>5</v>
      </c>
      <c r="B6" s="61">
        <v>220603</v>
      </c>
      <c r="C6" s="62" t="s">
        <v>796</v>
      </c>
      <c r="D6" s="63">
        <v>14.756825862069</v>
      </c>
      <c r="L6" s="56">
        <f t="shared" si="0"/>
        <v>0</v>
      </c>
      <c r="M6" s="56">
        <f t="shared" si="1"/>
        <v>0</v>
      </c>
    </row>
    <row r="7" customHeight="1" spans="1:15">
      <c r="A7" s="61">
        <v>6</v>
      </c>
      <c r="B7" s="61">
        <v>254486</v>
      </c>
      <c r="C7" s="62" t="s">
        <v>797</v>
      </c>
      <c r="D7" s="63">
        <v>4.16268620689655</v>
      </c>
      <c r="L7" s="56">
        <f t="shared" si="0"/>
        <v>0</v>
      </c>
      <c r="M7" s="56">
        <f t="shared" si="1"/>
        <v>0</v>
      </c>
    </row>
    <row r="8" customHeight="1" spans="1:15">
      <c r="A8" s="61">
        <v>7</v>
      </c>
      <c r="B8" s="61">
        <v>254516</v>
      </c>
      <c r="C8" s="62" t="s">
        <v>798</v>
      </c>
      <c r="D8" s="63">
        <v>4.08037155172414</v>
      </c>
      <c r="L8" s="56">
        <f t="shared" si="0"/>
        <v>0</v>
      </c>
      <c r="M8" s="56">
        <f t="shared" si="1"/>
        <v>0</v>
      </c>
    </row>
    <row r="9" customHeight="1" spans="1:15">
      <c r="A9" s="61">
        <v>8</v>
      </c>
      <c r="B9" s="61">
        <v>266533</v>
      </c>
      <c r="C9" s="62" t="s">
        <v>799</v>
      </c>
      <c r="D9" s="63">
        <v>2.68452931034483</v>
      </c>
      <c r="L9" s="56">
        <f t="shared" si="0"/>
        <v>0</v>
      </c>
      <c r="M9" s="56">
        <f t="shared" si="1"/>
        <v>0</v>
      </c>
    </row>
    <row r="10" customHeight="1" spans="1:15">
      <c r="A10" s="61">
        <v>9</v>
      </c>
      <c r="B10" s="61" t="s">
        <v>800</v>
      </c>
      <c r="C10" s="62" t="s">
        <v>801</v>
      </c>
      <c r="D10" s="63">
        <v>126.577515</v>
      </c>
      <c r="L10" s="56">
        <f t="shared" si="0"/>
        <v>0</v>
      </c>
      <c r="M10" s="56">
        <f t="shared" si="1"/>
        <v>0</v>
      </c>
    </row>
    <row r="11" customHeight="1" spans="1:15">
      <c r="A11" s="61">
        <v>10</v>
      </c>
      <c r="B11" s="61" t="s">
        <v>802</v>
      </c>
      <c r="C11" s="62" t="s">
        <v>803</v>
      </c>
      <c r="D11" s="63">
        <v>2.2014973575</v>
      </c>
      <c r="L11" s="56">
        <f t="shared" si="0"/>
        <v>0</v>
      </c>
      <c r="M11" s="56">
        <f t="shared" si="1"/>
        <v>0</v>
      </c>
    </row>
    <row r="12" customHeight="1" spans="1:15">
      <c r="A12" s="61">
        <v>11</v>
      </c>
      <c r="B12" s="61" t="s">
        <v>804</v>
      </c>
      <c r="C12" s="62" t="s">
        <v>805</v>
      </c>
      <c r="D12" s="63">
        <v>28.46112129</v>
      </c>
      <c r="L12" s="56">
        <f t="shared" si="0"/>
        <v>0</v>
      </c>
      <c r="M12" s="56">
        <f t="shared" si="1"/>
        <v>0</v>
      </c>
    </row>
    <row r="13" customHeight="1" spans="1:15">
      <c r="A13" s="61">
        <v>12</v>
      </c>
      <c r="B13" s="61" t="s">
        <v>806</v>
      </c>
      <c r="C13" s="62" t="s">
        <v>807</v>
      </c>
      <c r="D13" s="63">
        <v>49.61456535</v>
      </c>
      <c r="L13" s="56">
        <f t="shared" si="0"/>
        <v>0</v>
      </c>
      <c r="M13" s="56">
        <f t="shared" si="1"/>
        <v>0</v>
      </c>
    </row>
    <row r="14" customHeight="1" spans="1:15">
      <c r="A14" s="61">
        <v>13</v>
      </c>
      <c r="B14" s="61" t="s">
        <v>808</v>
      </c>
      <c r="C14" s="62" t="s">
        <v>809</v>
      </c>
      <c r="D14" s="63">
        <v>49.61456535</v>
      </c>
      <c r="L14" s="56">
        <f t="shared" si="0"/>
        <v>0</v>
      </c>
      <c r="M14" s="56">
        <f t="shared" si="1"/>
        <v>0</v>
      </c>
    </row>
    <row r="15" customHeight="1" spans="1:15">
      <c r="A15" s="61">
        <v>14</v>
      </c>
      <c r="B15" s="61" t="s">
        <v>810</v>
      </c>
      <c r="C15" s="62" t="s">
        <v>811</v>
      </c>
      <c r="D15" s="63">
        <v>49.61456535</v>
      </c>
      <c r="L15" s="56">
        <f t="shared" si="0"/>
        <v>0</v>
      </c>
      <c r="M15" s="56">
        <f t="shared" si="1"/>
        <v>0</v>
      </c>
    </row>
    <row r="16" customHeight="1" spans="1:15">
      <c r="A16" s="61">
        <v>15</v>
      </c>
      <c r="B16" s="61" t="s">
        <v>812</v>
      </c>
      <c r="C16" s="62" t="s">
        <v>813</v>
      </c>
      <c r="D16" s="63">
        <v>49.61456535</v>
      </c>
      <c r="L16" s="56">
        <v>24</v>
      </c>
      <c r="M16" s="56">
        <f t="shared" si="1"/>
        <v>0</v>
      </c>
    </row>
    <row r="17" customHeight="1" spans="1:13">
      <c r="A17" s="61">
        <v>16</v>
      </c>
      <c r="B17" s="61" t="s">
        <v>814</v>
      </c>
      <c r="C17" s="64" t="s">
        <v>815</v>
      </c>
      <c r="D17" s="63">
        <v>57.05747985</v>
      </c>
      <c r="L17" s="56">
        <f t="shared" si="0"/>
        <v>0</v>
      </c>
      <c r="M17" s="56">
        <f t="shared" si="1"/>
        <v>0</v>
      </c>
    </row>
    <row r="18" customHeight="1" spans="1:13">
      <c r="A18" s="61">
        <v>17</v>
      </c>
      <c r="B18" s="61" t="s">
        <v>792</v>
      </c>
      <c r="C18" s="62" t="s">
        <v>793</v>
      </c>
      <c r="D18" s="63">
        <v>30.73972335</v>
      </c>
      <c r="L18" s="56">
        <f t="shared" si="0"/>
        <v>0</v>
      </c>
      <c r="M18" s="56">
        <f t="shared" si="1"/>
        <v>0</v>
      </c>
    </row>
    <row r="19" customHeight="1" spans="1:13">
      <c r="A19" s="61">
        <v>18</v>
      </c>
      <c r="B19" s="61" t="s">
        <v>816</v>
      </c>
      <c r="C19" s="62" t="s">
        <v>817</v>
      </c>
      <c r="D19" s="63">
        <v>24.1773105</v>
      </c>
      <c r="L19" s="56">
        <f t="shared" si="0"/>
        <v>0</v>
      </c>
      <c r="M19" s="56">
        <f t="shared" si="1"/>
        <v>0</v>
      </c>
    </row>
    <row r="20" customHeight="1" spans="1:13">
      <c r="A20" s="61">
        <v>19</v>
      </c>
      <c r="B20" s="61" t="s">
        <v>818</v>
      </c>
      <c r="C20" s="62" t="s">
        <v>819</v>
      </c>
      <c r="D20" s="63">
        <v>33.2158302</v>
      </c>
      <c r="L20" s="56">
        <f t="shared" si="0"/>
        <v>0</v>
      </c>
      <c r="M20" s="56">
        <f t="shared" si="1"/>
        <v>0</v>
      </c>
    </row>
    <row r="21" customHeight="1" spans="1:13">
      <c r="A21" s="61">
        <v>20</v>
      </c>
      <c r="B21" s="61">
        <v>317464</v>
      </c>
      <c r="C21" s="62" t="s">
        <v>820</v>
      </c>
      <c r="D21" s="63">
        <v>3.405255</v>
      </c>
      <c r="L21" s="56">
        <f t="shared" si="0"/>
        <v>0</v>
      </c>
      <c r="M21" s="56">
        <f t="shared" si="1"/>
        <v>0</v>
      </c>
    </row>
    <row r="22" customHeight="1" spans="1:13">
      <c r="A22" s="61">
        <v>21</v>
      </c>
      <c r="B22" s="61">
        <v>254479</v>
      </c>
      <c r="C22" s="62" t="s">
        <v>794</v>
      </c>
      <c r="D22" s="63">
        <v>0.5059236</v>
      </c>
      <c r="L22" s="56">
        <f t="shared" si="0"/>
        <v>0</v>
      </c>
      <c r="M22" s="56">
        <f t="shared" si="1"/>
        <v>0</v>
      </c>
    </row>
    <row r="23" customHeight="1" spans="1:13">
      <c r="A23" s="61">
        <v>22</v>
      </c>
      <c r="B23" s="61">
        <v>254219</v>
      </c>
      <c r="C23" s="62" t="s">
        <v>795</v>
      </c>
      <c r="D23" s="63">
        <v>7.42832055</v>
      </c>
      <c r="L23" s="56">
        <f t="shared" si="0"/>
        <v>0</v>
      </c>
      <c r="M23" s="56">
        <f t="shared" si="1"/>
        <v>0</v>
      </c>
    </row>
    <row r="24" customHeight="1" spans="1:13">
      <c r="A24" s="61">
        <v>23</v>
      </c>
      <c r="B24" s="61">
        <v>220603</v>
      </c>
      <c r="C24" s="62" t="s">
        <v>796</v>
      </c>
      <c r="D24" s="63">
        <v>17.4349056</v>
      </c>
      <c r="L24" s="56">
        <f t="shared" si="0"/>
        <v>0</v>
      </c>
      <c r="M24" s="56">
        <f t="shared" si="1"/>
        <v>0</v>
      </c>
    </row>
    <row r="25" customHeight="1" spans="1:13">
      <c r="A25" s="61">
        <v>24</v>
      </c>
      <c r="B25" s="61">
        <v>254486</v>
      </c>
      <c r="C25" s="62" t="s">
        <v>797</v>
      </c>
      <c r="D25" s="63">
        <v>4.91816115</v>
      </c>
      <c r="L25" s="56">
        <f t="shared" si="0"/>
        <v>0</v>
      </c>
      <c r="M25" s="56">
        <f t="shared" si="1"/>
        <v>0</v>
      </c>
    </row>
    <row r="26" customHeight="1" spans="1:13">
      <c r="A26" s="61">
        <v>25</v>
      </c>
      <c r="B26" s="61">
        <v>254516</v>
      </c>
      <c r="C26" s="62" t="s">
        <v>798</v>
      </c>
      <c r="D26" s="63">
        <v>4.82086815</v>
      </c>
      <c r="L26" s="56">
        <f t="shared" si="0"/>
        <v>0</v>
      </c>
      <c r="M26" s="56">
        <f t="shared" si="1"/>
        <v>0</v>
      </c>
    </row>
    <row r="27" customHeight="1" spans="1:13">
      <c r="A27" s="61">
        <v>26</v>
      </c>
      <c r="B27" s="61">
        <v>266533</v>
      </c>
      <c r="C27" s="62" t="s">
        <v>799</v>
      </c>
      <c r="D27" s="63">
        <v>3.1717518</v>
      </c>
      <c r="L27" s="56">
        <f t="shared" si="0"/>
        <v>0</v>
      </c>
      <c r="M27" s="56">
        <f t="shared" si="1"/>
        <v>0</v>
      </c>
    </row>
    <row r="28" customHeight="1" spans="1:13">
      <c r="A28" s="61">
        <v>27</v>
      </c>
      <c r="B28" s="61">
        <v>246979</v>
      </c>
      <c r="C28" s="62" t="s">
        <v>821</v>
      </c>
      <c r="D28" s="63">
        <v>26.3107027575</v>
      </c>
      <c r="L28" s="56">
        <f t="shared" si="0"/>
        <v>0</v>
      </c>
      <c r="M28" s="56">
        <f t="shared" si="1"/>
        <v>0</v>
      </c>
    </row>
    <row r="29" customHeight="1" spans="1:13">
      <c r="A29" s="61">
        <v>28</v>
      </c>
      <c r="B29" s="61" t="s">
        <v>822</v>
      </c>
      <c r="C29" s="62" t="s">
        <v>823</v>
      </c>
      <c r="D29" s="63">
        <v>189.8478309</v>
      </c>
      <c r="L29" s="56">
        <f t="shared" si="0"/>
        <v>0</v>
      </c>
      <c r="M29" s="56">
        <f t="shared" si="1"/>
        <v>0</v>
      </c>
    </row>
    <row r="30" customHeight="1" spans="1:13">
      <c r="A30" s="61">
        <v>29</v>
      </c>
      <c r="B30" s="61" t="s">
        <v>824</v>
      </c>
      <c r="C30" s="62" t="s">
        <v>825</v>
      </c>
      <c r="D30" s="63">
        <v>189.8478309</v>
      </c>
      <c r="L30" s="56">
        <f t="shared" si="0"/>
        <v>0</v>
      </c>
      <c r="M30" s="56">
        <f t="shared" si="1"/>
        <v>0</v>
      </c>
    </row>
    <row r="31" customHeight="1" spans="1:13">
      <c r="A31" s="61">
        <v>30</v>
      </c>
      <c r="B31" s="65" t="s">
        <v>826</v>
      </c>
      <c r="C31" s="62" t="s">
        <v>827</v>
      </c>
      <c r="D31" s="63">
        <v>189.8478309</v>
      </c>
      <c r="L31" s="56">
        <f t="shared" si="0"/>
        <v>0</v>
      </c>
      <c r="M31" s="56">
        <f t="shared" si="1"/>
        <v>0</v>
      </c>
    </row>
    <row r="32" customHeight="1" spans="1:13">
      <c r="A32" s="61">
        <v>31</v>
      </c>
      <c r="B32" s="65" t="s">
        <v>828</v>
      </c>
      <c r="C32" s="62" t="s">
        <v>829</v>
      </c>
      <c r="D32" s="63">
        <v>189.8478309</v>
      </c>
      <c r="L32" s="56">
        <f t="shared" si="0"/>
        <v>0</v>
      </c>
      <c r="M32" s="56">
        <f t="shared" si="1"/>
        <v>0</v>
      </c>
    </row>
    <row r="33" customHeight="1" spans="1:13">
      <c r="A33" s="61">
        <v>32</v>
      </c>
      <c r="B33" s="65" t="s">
        <v>830</v>
      </c>
      <c r="C33" s="62" t="s">
        <v>831</v>
      </c>
      <c r="D33" s="63">
        <v>218.325492</v>
      </c>
      <c r="L33" s="56">
        <f t="shared" si="0"/>
        <v>0</v>
      </c>
      <c r="M33" s="56">
        <f t="shared" si="1"/>
        <v>0</v>
      </c>
    </row>
    <row r="34" customHeight="1" spans="1:13">
      <c r="A34" s="61">
        <v>33</v>
      </c>
      <c r="B34" s="61" t="s">
        <v>832</v>
      </c>
      <c r="C34" s="62" t="s">
        <v>833</v>
      </c>
      <c r="D34" s="63">
        <v>78.5446389</v>
      </c>
      <c r="L34" s="56">
        <f t="shared" si="0"/>
        <v>0</v>
      </c>
      <c r="M34" s="56">
        <f t="shared" si="1"/>
        <v>0</v>
      </c>
    </row>
    <row r="35" customHeight="1" spans="1:13">
      <c r="A35" s="61">
        <v>34</v>
      </c>
      <c r="B35" s="61" t="s">
        <v>834</v>
      </c>
      <c r="C35" s="64" t="s">
        <v>835</v>
      </c>
      <c r="D35" s="63">
        <v>114.30468105</v>
      </c>
      <c r="L35" s="56">
        <f t="shared" si="0"/>
        <v>0</v>
      </c>
      <c r="M35" s="56">
        <f t="shared" si="1"/>
        <v>0</v>
      </c>
    </row>
    <row r="36" customHeight="1" spans="1:13">
      <c r="A36" s="61">
        <v>35</v>
      </c>
      <c r="B36" s="61" t="s">
        <v>792</v>
      </c>
      <c r="C36" s="62" t="s">
        <v>793</v>
      </c>
      <c r="D36" s="63">
        <v>30.739236885</v>
      </c>
      <c r="L36" s="56">
        <f t="shared" si="0"/>
        <v>0</v>
      </c>
      <c r="M36" s="56">
        <f t="shared" si="1"/>
        <v>0</v>
      </c>
    </row>
    <row r="37" customHeight="1" spans="1:13">
      <c r="A37" s="61">
        <v>36</v>
      </c>
      <c r="B37" s="61">
        <v>317464</v>
      </c>
      <c r="C37" s="62" t="s">
        <v>820</v>
      </c>
      <c r="D37" s="63">
        <v>3.405255</v>
      </c>
      <c r="L37" s="56">
        <f t="shared" si="0"/>
        <v>0</v>
      </c>
      <c r="M37" s="56">
        <f t="shared" si="1"/>
        <v>0</v>
      </c>
    </row>
    <row r="38" customHeight="1" spans="1:13">
      <c r="A38" s="61">
        <v>37</v>
      </c>
      <c r="B38" s="61">
        <v>254479</v>
      </c>
      <c r="C38" s="62" t="s">
        <v>794</v>
      </c>
      <c r="D38" s="63">
        <v>0.5059236</v>
      </c>
      <c r="L38" s="56">
        <f t="shared" si="0"/>
        <v>0</v>
      </c>
      <c r="M38" s="56">
        <f t="shared" si="1"/>
        <v>0</v>
      </c>
    </row>
    <row r="39" customHeight="1" spans="1:13">
      <c r="A39" s="61">
        <v>38</v>
      </c>
      <c r="B39" s="61">
        <v>254219</v>
      </c>
      <c r="C39" s="62" t="s">
        <v>795</v>
      </c>
      <c r="D39" s="63">
        <v>7.42832055</v>
      </c>
      <c r="L39" s="56">
        <f t="shared" si="0"/>
        <v>0</v>
      </c>
      <c r="M39" s="56">
        <f t="shared" si="1"/>
        <v>0</v>
      </c>
    </row>
    <row r="40" customHeight="1" spans="1:13">
      <c r="A40" s="66">
        <v>39</v>
      </c>
      <c r="B40" s="66" t="s">
        <v>836</v>
      </c>
      <c r="C40" s="67" t="s">
        <v>837</v>
      </c>
      <c r="D40" s="63">
        <v>17.43</v>
      </c>
      <c r="L40" s="56">
        <f t="shared" si="0"/>
        <v>0</v>
      </c>
      <c r="M40" s="56">
        <f t="shared" si="1"/>
        <v>0</v>
      </c>
    </row>
    <row r="41" customHeight="1" spans="1:13">
      <c r="A41" s="61">
        <v>40</v>
      </c>
      <c r="B41" s="61">
        <v>254486</v>
      </c>
      <c r="C41" s="62" t="s">
        <v>797</v>
      </c>
      <c r="D41" s="63">
        <v>4.9188908475</v>
      </c>
      <c r="L41" s="56">
        <f t="shared" si="0"/>
        <v>0</v>
      </c>
      <c r="M41" s="56">
        <f t="shared" si="1"/>
        <v>0</v>
      </c>
    </row>
    <row r="42" customHeight="1" spans="1:13">
      <c r="A42" s="61">
        <v>41</v>
      </c>
      <c r="B42" s="61">
        <v>254516</v>
      </c>
      <c r="C42" s="62" t="s">
        <v>798</v>
      </c>
      <c r="D42" s="63">
        <v>4.82184108</v>
      </c>
      <c r="L42" s="56">
        <f t="shared" si="0"/>
        <v>0</v>
      </c>
      <c r="M42" s="56">
        <f t="shared" si="1"/>
        <v>0</v>
      </c>
    </row>
    <row r="43" customHeight="1" spans="1:13">
      <c r="A43" s="61">
        <v>42</v>
      </c>
      <c r="B43" s="61">
        <v>266533</v>
      </c>
      <c r="C43" s="62" t="s">
        <v>799</v>
      </c>
      <c r="D43" s="63">
        <v>3.1719950325</v>
      </c>
      <c r="L43" s="56">
        <f t="shared" si="0"/>
        <v>0</v>
      </c>
      <c r="M43" s="56">
        <f t="shared" si="1"/>
        <v>0</v>
      </c>
    </row>
    <row r="44" customHeight="1" spans="1:13">
      <c r="A44" s="61">
        <v>43</v>
      </c>
      <c r="B44" s="61">
        <v>246979</v>
      </c>
      <c r="C44" s="62" t="s">
        <v>821</v>
      </c>
      <c r="D44" s="63">
        <v>26.31289185</v>
      </c>
      <c r="L44" s="56">
        <f t="shared" si="0"/>
        <v>0</v>
      </c>
      <c r="M44" s="56">
        <f t="shared" si="1"/>
        <v>0</v>
      </c>
    </row>
    <row r="45" customHeight="1" spans="1:13">
      <c r="A45" s="61">
        <v>44</v>
      </c>
      <c r="B45" s="61">
        <v>245637</v>
      </c>
      <c r="C45" s="62" t="s">
        <v>838</v>
      </c>
      <c r="D45" s="63">
        <v>11.44652145</v>
      </c>
      <c r="L45" s="56">
        <f t="shared" si="0"/>
        <v>0</v>
      </c>
      <c r="M45" s="56">
        <f t="shared" si="1"/>
        <v>0</v>
      </c>
    </row>
    <row r="46" customHeight="1" spans="1:13">
      <c r="A46" s="61">
        <v>45</v>
      </c>
      <c r="B46" s="61" t="s">
        <v>839</v>
      </c>
      <c r="C46" s="62" t="s">
        <v>840</v>
      </c>
      <c r="D46" s="63">
        <v>23.72916</v>
      </c>
      <c r="L46" s="56">
        <f t="shared" si="0"/>
        <v>0</v>
      </c>
      <c r="M46" s="56">
        <f t="shared" si="1"/>
        <v>0</v>
      </c>
    </row>
    <row r="47" customHeight="1" spans="1:13">
      <c r="A47" s="61">
        <v>46</v>
      </c>
      <c r="B47" s="61" t="s">
        <v>841</v>
      </c>
      <c r="C47" s="62" t="s">
        <v>842</v>
      </c>
      <c r="D47" s="63">
        <v>25.08991884</v>
      </c>
      <c r="L47" s="56">
        <f t="shared" si="0"/>
        <v>0</v>
      </c>
      <c r="M47" s="56">
        <f t="shared" si="1"/>
        <v>0</v>
      </c>
    </row>
    <row r="48" customHeight="1" spans="1:13">
      <c r="A48" s="61">
        <v>47</v>
      </c>
      <c r="B48" s="61" t="s">
        <v>843</v>
      </c>
      <c r="C48" s="62" t="s">
        <v>844</v>
      </c>
      <c r="D48" s="63">
        <v>287.951768055</v>
      </c>
      <c r="L48" s="56">
        <f t="shared" si="0"/>
        <v>0</v>
      </c>
      <c r="M48" s="56">
        <f t="shared" si="1"/>
        <v>0</v>
      </c>
    </row>
    <row r="49" customHeight="1" spans="1:13">
      <c r="A49" s="61">
        <v>48</v>
      </c>
      <c r="B49" s="61" t="s">
        <v>845</v>
      </c>
      <c r="C49" s="62" t="s">
        <v>846</v>
      </c>
      <c r="D49" s="63">
        <v>287.951768055</v>
      </c>
      <c r="L49" s="56">
        <f t="shared" si="0"/>
        <v>0</v>
      </c>
      <c r="M49" s="56">
        <f t="shared" si="1"/>
        <v>0</v>
      </c>
    </row>
    <row r="50" customHeight="1" spans="1:13">
      <c r="A50" s="61">
        <v>49</v>
      </c>
      <c r="B50" s="61" t="s">
        <v>847</v>
      </c>
      <c r="C50" s="62" t="s">
        <v>848</v>
      </c>
      <c r="D50" s="63">
        <v>292.55907807</v>
      </c>
      <c r="L50" s="56">
        <f t="shared" si="0"/>
        <v>0</v>
      </c>
      <c r="M50" s="56">
        <f t="shared" si="1"/>
        <v>0</v>
      </c>
    </row>
    <row r="51" customHeight="1" spans="1:13">
      <c r="A51" s="61">
        <v>50</v>
      </c>
      <c r="B51" s="61" t="s">
        <v>849</v>
      </c>
      <c r="C51" s="62" t="s">
        <v>850</v>
      </c>
      <c r="D51" s="63">
        <v>292.55907807</v>
      </c>
      <c r="L51" s="56">
        <f t="shared" si="0"/>
        <v>0</v>
      </c>
      <c r="M51" s="56">
        <f t="shared" si="1"/>
        <v>0</v>
      </c>
    </row>
    <row r="52" customHeight="1" spans="1:13">
      <c r="A52" s="61">
        <v>51</v>
      </c>
      <c r="B52" s="61" t="s">
        <v>792</v>
      </c>
      <c r="C52" s="62" t="s">
        <v>793</v>
      </c>
      <c r="D52" s="63">
        <v>30.739236885</v>
      </c>
      <c r="L52" s="56">
        <f t="shared" si="0"/>
        <v>0</v>
      </c>
      <c r="M52" s="56">
        <f t="shared" si="1"/>
        <v>0</v>
      </c>
    </row>
    <row r="53" customHeight="1" spans="1:13">
      <c r="A53" s="61">
        <v>52</v>
      </c>
      <c r="B53" s="61" t="s">
        <v>851</v>
      </c>
      <c r="C53" s="62" t="s">
        <v>852</v>
      </c>
      <c r="D53" s="63">
        <v>38.2835793375</v>
      </c>
      <c r="L53" s="56">
        <f t="shared" si="0"/>
        <v>0</v>
      </c>
      <c r="M53" s="56">
        <f t="shared" si="1"/>
        <v>0</v>
      </c>
    </row>
    <row r="54" customHeight="1" spans="1:13">
      <c r="A54" s="61">
        <v>53</v>
      </c>
      <c r="B54" s="68" t="s">
        <v>853</v>
      </c>
      <c r="C54" s="62" t="s">
        <v>854</v>
      </c>
      <c r="D54" s="63">
        <v>28.6795</v>
      </c>
      <c r="L54" s="56">
        <f t="shared" si="0"/>
        <v>0</v>
      </c>
      <c r="M54" s="56">
        <f t="shared" si="1"/>
        <v>0</v>
      </c>
    </row>
    <row r="55" customHeight="1" spans="1:13">
      <c r="A55" s="61">
        <v>54</v>
      </c>
      <c r="B55" s="61" t="s">
        <v>855</v>
      </c>
      <c r="C55" s="64" t="s">
        <v>856</v>
      </c>
      <c r="D55" s="63">
        <v>27.5059472625</v>
      </c>
      <c r="L55" s="56">
        <f t="shared" si="0"/>
        <v>0</v>
      </c>
      <c r="M55" s="56">
        <f t="shared" si="1"/>
        <v>0</v>
      </c>
    </row>
    <row r="56" customHeight="1" spans="1:13">
      <c r="A56" s="61">
        <v>55</v>
      </c>
      <c r="B56" s="61" t="s">
        <v>857</v>
      </c>
      <c r="C56" s="62" t="s">
        <v>858</v>
      </c>
      <c r="D56" s="63">
        <v>82.6812940275</v>
      </c>
      <c r="L56" s="56">
        <f t="shared" si="0"/>
        <v>0</v>
      </c>
      <c r="M56" s="56">
        <f t="shared" si="1"/>
        <v>0</v>
      </c>
    </row>
    <row r="57" customHeight="1" spans="1:13">
      <c r="A57" s="61">
        <v>56</v>
      </c>
      <c r="B57" s="61" t="s">
        <v>859</v>
      </c>
      <c r="C57" s="62" t="s">
        <v>860</v>
      </c>
      <c r="D57" s="63">
        <v>85.066675155</v>
      </c>
      <c r="L57" s="56">
        <f t="shared" si="0"/>
        <v>0</v>
      </c>
      <c r="M57" s="56">
        <f t="shared" si="1"/>
        <v>0</v>
      </c>
    </row>
    <row r="58" customHeight="1" spans="1:13">
      <c r="A58" s="61">
        <v>57</v>
      </c>
      <c r="B58" s="61">
        <v>218839</v>
      </c>
      <c r="C58" s="62" t="s">
        <v>861</v>
      </c>
      <c r="D58" s="63">
        <v>20.660016</v>
      </c>
      <c r="L58" s="56">
        <f t="shared" si="0"/>
        <v>0</v>
      </c>
      <c r="M58" s="56">
        <f t="shared" si="1"/>
        <v>0</v>
      </c>
    </row>
    <row r="59" customHeight="1" spans="1:13">
      <c r="A59" s="61">
        <v>58</v>
      </c>
      <c r="B59" s="61">
        <v>254509</v>
      </c>
      <c r="C59" s="62" t="s">
        <v>862</v>
      </c>
      <c r="D59" s="63">
        <v>6.61383576</v>
      </c>
      <c r="L59" s="56">
        <f t="shared" si="0"/>
        <v>0</v>
      </c>
      <c r="M59" s="56">
        <f t="shared" si="1"/>
        <v>0</v>
      </c>
    </row>
    <row r="60" customHeight="1" spans="1:13">
      <c r="A60" s="61">
        <v>59</v>
      </c>
      <c r="B60" s="61">
        <v>238691</v>
      </c>
      <c r="C60" s="62" t="s">
        <v>863</v>
      </c>
      <c r="D60" s="63">
        <v>40.2777487636364</v>
      </c>
      <c r="L60" s="56">
        <f t="shared" si="0"/>
        <v>0</v>
      </c>
      <c r="M60" s="56">
        <f t="shared" si="1"/>
        <v>0</v>
      </c>
    </row>
    <row r="61" customHeight="1" spans="1:13">
      <c r="A61" s="61">
        <v>60</v>
      </c>
      <c r="B61" s="61">
        <v>266885</v>
      </c>
      <c r="C61" s="62" t="s">
        <v>864</v>
      </c>
      <c r="D61" s="63">
        <v>107.0355888</v>
      </c>
      <c r="L61" s="56">
        <f t="shared" si="0"/>
        <v>0</v>
      </c>
      <c r="M61" s="56">
        <f t="shared" si="1"/>
        <v>0</v>
      </c>
    </row>
    <row r="62" customHeight="1" spans="1:13">
      <c r="A62" s="61">
        <v>61</v>
      </c>
      <c r="B62" s="61">
        <v>308110</v>
      </c>
      <c r="C62" s="62" t="s">
        <v>865</v>
      </c>
      <c r="D62" s="63">
        <v>3.7673748</v>
      </c>
      <c r="L62" s="56">
        <f t="shared" si="0"/>
        <v>0</v>
      </c>
      <c r="M62" s="56">
        <f t="shared" si="1"/>
        <v>0</v>
      </c>
    </row>
    <row r="63" customHeight="1" spans="1:13">
      <c r="A63" s="61">
        <v>62</v>
      </c>
      <c r="B63" s="61">
        <v>309544</v>
      </c>
      <c r="C63" s="62" t="s">
        <v>866</v>
      </c>
      <c r="D63" s="63">
        <v>115.239265527273</v>
      </c>
      <c r="L63" s="56">
        <f t="shared" si="0"/>
        <v>0</v>
      </c>
      <c r="M63" s="56">
        <f t="shared" si="1"/>
        <v>0</v>
      </c>
    </row>
    <row r="64" customHeight="1" spans="1:13">
      <c r="A64" s="61">
        <v>63</v>
      </c>
      <c r="B64" s="61">
        <v>719220</v>
      </c>
      <c r="C64" s="62" t="s">
        <v>867</v>
      </c>
      <c r="D64" s="63">
        <v>23.8896</v>
      </c>
      <c r="L64" s="56">
        <f t="shared" si="0"/>
        <v>0</v>
      </c>
      <c r="M64" s="56">
        <f t="shared" si="1"/>
        <v>0</v>
      </c>
    </row>
    <row r="65" customHeight="1" spans="1:13">
      <c r="A65" s="61">
        <v>64</v>
      </c>
      <c r="B65" s="61">
        <v>824412</v>
      </c>
      <c r="C65" s="62" t="s">
        <v>868</v>
      </c>
      <c r="D65" s="63">
        <v>2.02775007272727</v>
      </c>
      <c r="L65" s="56">
        <f t="shared" si="0"/>
        <v>0</v>
      </c>
      <c r="M65" s="56">
        <f t="shared" si="1"/>
        <v>0</v>
      </c>
    </row>
    <row r="66" customHeight="1" spans="1:13">
      <c r="A66" s="61">
        <v>65</v>
      </c>
      <c r="B66" s="61">
        <v>870723</v>
      </c>
      <c r="C66" s="62" t="s">
        <v>869</v>
      </c>
      <c r="D66" s="63">
        <v>17.199504</v>
      </c>
      <c r="L66" s="56">
        <f t="shared" si="0"/>
        <v>0</v>
      </c>
      <c r="M66" s="56">
        <f t="shared" si="1"/>
        <v>0</v>
      </c>
    </row>
    <row r="67" customHeight="1" spans="1:13">
      <c r="A67" s="61">
        <v>66</v>
      </c>
      <c r="B67" s="61">
        <v>870730</v>
      </c>
      <c r="C67" s="62" t="s">
        <v>870</v>
      </c>
      <c r="D67" s="63">
        <v>17.199504</v>
      </c>
      <c r="L67" s="56">
        <f t="shared" ref="L67:L130" si="2">IFERROR(VLOOKUP(I67,$B$2:$D$1000,3,0),0)</f>
        <v>0</v>
      </c>
      <c r="M67" s="56">
        <f t="shared" ref="M67:M130" si="3">K67*L67</f>
        <v>0</v>
      </c>
    </row>
    <row r="68" customHeight="1" spans="1:13">
      <c r="A68" s="61">
        <v>67</v>
      </c>
      <c r="B68" s="61">
        <v>871492</v>
      </c>
      <c r="C68" s="62" t="s">
        <v>871</v>
      </c>
      <c r="D68" s="63">
        <v>17.199504</v>
      </c>
      <c r="L68" s="56">
        <f t="shared" si="2"/>
        <v>0</v>
      </c>
      <c r="M68" s="56">
        <f t="shared" si="3"/>
        <v>0</v>
      </c>
    </row>
    <row r="69" customHeight="1" spans="1:13">
      <c r="A69" s="61">
        <v>68</v>
      </c>
      <c r="B69" s="61">
        <v>871508</v>
      </c>
      <c r="C69" s="62" t="s">
        <v>872</v>
      </c>
      <c r="D69" s="63">
        <v>17.199504</v>
      </c>
      <c r="L69" s="56">
        <f t="shared" si="2"/>
        <v>0</v>
      </c>
      <c r="M69" s="56">
        <f t="shared" si="3"/>
        <v>0</v>
      </c>
    </row>
    <row r="70" customHeight="1" spans="1:13">
      <c r="A70" s="61">
        <v>69</v>
      </c>
      <c r="B70" s="61" t="s">
        <v>873</v>
      </c>
      <c r="C70" s="62" t="s">
        <v>874</v>
      </c>
      <c r="D70" s="63">
        <v>32.768064</v>
      </c>
      <c r="L70" s="56">
        <f t="shared" si="2"/>
        <v>0</v>
      </c>
      <c r="M70" s="56">
        <f t="shared" si="3"/>
        <v>0</v>
      </c>
    </row>
    <row r="71" customHeight="1" spans="1:13">
      <c r="A71" s="61">
        <v>70</v>
      </c>
      <c r="B71" s="61" t="s">
        <v>875</v>
      </c>
      <c r="C71" s="62" t="s">
        <v>876</v>
      </c>
      <c r="D71" s="63">
        <v>50.3689032</v>
      </c>
      <c r="L71" s="56">
        <f t="shared" si="2"/>
        <v>0</v>
      </c>
      <c r="M71" s="56">
        <f t="shared" si="3"/>
        <v>0</v>
      </c>
    </row>
    <row r="72" customHeight="1" spans="1:13">
      <c r="A72" s="61">
        <v>71</v>
      </c>
      <c r="B72" s="61" t="s">
        <v>877</v>
      </c>
      <c r="C72" s="62" t="s">
        <v>878</v>
      </c>
      <c r="D72" s="63">
        <v>72.755298</v>
      </c>
      <c r="L72" s="56">
        <f t="shared" si="2"/>
        <v>0</v>
      </c>
      <c r="M72" s="56">
        <f t="shared" si="3"/>
        <v>0</v>
      </c>
    </row>
    <row r="73" customHeight="1" spans="1:13">
      <c r="A73" s="61">
        <v>72</v>
      </c>
      <c r="B73" s="61" t="s">
        <v>879</v>
      </c>
      <c r="C73" s="62" t="s">
        <v>880</v>
      </c>
      <c r="D73" s="63">
        <v>9.0325872</v>
      </c>
      <c r="L73" s="56">
        <f t="shared" si="2"/>
        <v>0</v>
      </c>
      <c r="M73" s="56">
        <f t="shared" si="3"/>
        <v>0</v>
      </c>
    </row>
    <row r="74" customHeight="1" spans="1:13">
      <c r="A74" s="61">
        <v>73</v>
      </c>
      <c r="B74" s="61" t="s">
        <v>881</v>
      </c>
      <c r="C74" s="62" t="s">
        <v>882</v>
      </c>
      <c r="D74" s="63">
        <v>11.304972</v>
      </c>
      <c r="L74" s="56">
        <f t="shared" si="2"/>
        <v>0</v>
      </c>
      <c r="M74" s="56">
        <f t="shared" si="3"/>
        <v>0</v>
      </c>
    </row>
    <row r="75" customHeight="1" spans="1:13">
      <c r="A75" s="61">
        <v>74</v>
      </c>
      <c r="B75" s="61" t="s">
        <v>883</v>
      </c>
      <c r="C75" s="62" t="s">
        <v>884</v>
      </c>
      <c r="D75" s="63">
        <v>7.91148708</v>
      </c>
      <c r="L75" s="56">
        <f t="shared" si="2"/>
        <v>0</v>
      </c>
      <c r="M75" s="56">
        <f t="shared" si="3"/>
        <v>0</v>
      </c>
    </row>
    <row r="76" customHeight="1" spans="1:13">
      <c r="A76" s="61">
        <v>75</v>
      </c>
      <c r="B76" s="61" t="s">
        <v>885</v>
      </c>
      <c r="C76" s="62" t="s">
        <v>886</v>
      </c>
      <c r="D76" s="63">
        <v>9.43637688</v>
      </c>
      <c r="L76" s="56">
        <f t="shared" si="2"/>
        <v>0</v>
      </c>
      <c r="M76" s="56">
        <f t="shared" si="3"/>
        <v>0</v>
      </c>
    </row>
    <row r="77" customHeight="1" spans="1:13">
      <c r="A77" s="61">
        <v>76</v>
      </c>
      <c r="B77" s="61" t="s">
        <v>887</v>
      </c>
      <c r="C77" s="62" t="s">
        <v>888</v>
      </c>
      <c r="D77" s="63">
        <v>10.36327068</v>
      </c>
      <c r="L77" s="56">
        <f t="shared" si="2"/>
        <v>0</v>
      </c>
      <c r="M77" s="56">
        <f t="shared" si="3"/>
        <v>0</v>
      </c>
    </row>
    <row r="78" customHeight="1" spans="1:13">
      <c r="A78" s="61">
        <v>77</v>
      </c>
      <c r="B78" s="61" t="s">
        <v>889</v>
      </c>
      <c r="C78" s="62" t="s">
        <v>890</v>
      </c>
      <c r="D78" s="63">
        <v>11.72670156</v>
      </c>
      <c r="L78" s="56">
        <f t="shared" si="2"/>
        <v>0</v>
      </c>
      <c r="M78" s="56">
        <f t="shared" si="3"/>
        <v>0</v>
      </c>
    </row>
    <row r="79" customHeight="1" spans="1:13">
      <c r="A79" s="61">
        <v>78</v>
      </c>
      <c r="B79" s="61" t="s">
        <v>891</v>
      </c>
      <c r="C79" s="62" t="s">
        <v>892</v>
      </c>
      <c r="D79" s="63">
        <v>26.8585632</v>
      </c>
      <c r="L79" s="56">
        <f t="shared" si="2"/>
        <v>0</v>
      </c>
      <c r="M79" s="56">
        <f t="shared" si="3"/>
        <v>0</v>
      </c>
    </row>
    <row r="80" customHeight="1" spans="1:13">
      <c r="A80" s="61">
        <v>79</v>
      </c>
      <c r="B80" s="61" t="s">
        <v>893</v>
      </c>
      <c r="C80" s="62" t="s">
        <v>894</v>
      </c>
      <c r="D80" s="63">
        <v>26.8585632</v>
      </c>
      <c r="L80" s="56">
        <f t="shared" si="2"/>
        <v>0</v>
      </c>
      <c r="M80" s="56">
        <f t="shared" si="3"/>
        <v>0</v>
      </c>
    </row>
    <row r="81" customHeight="1" spans="1:13">
      <c r="A81" s="61">
        <v>80</v>
      </c>
      <c r="B81" s="61" t="s">
        <v>895</v>
      </c>
      <c r="C81" s="62" t="s">
        <v>896</v>
      </c>
      <c r="D81" s="63">
        <v>26.8585632</v>
      </c>
      <c r="L81" s="56">
        <f t="shared" si="2"/>
        <v>0</v>
      </c>
      <c r="M81" s="56">
        <f t="shared" si="3"/>
        <v>0</v>
      </c>
    </row>
    <row r="82" customHeight="1" spans="1:13">
      <c r="A82" s="61">
        <v>81</v>
      </c>
      <c r="B82" s="61" t="s">
        <v>897</v>
      </c>
      <c r="C82" s="62" t="s">
        <v>898</v>
      </c>
      <c r="D82" s="63">
        <v>29.387232</v>
      </c>
      <c r="L82" s="56">
        <f t="shared" si="2"/>
        <v>0</v>
      </c>
      <c r="M82" s="56">
        <f t="shared" si="3"/>
        <v>0</v>
      </c>
    </row>
    <row r="83" customHeight="1" spans="1:13">
      <c r="A83" s="61">
        <v>82</v>
      </c>
      <c r="B83" s="61" t="s">
        <v>899</v>
      </c>
      <c r="C83" s="62" t="s">
        <v>900</v>
      </c>
      <c r="D83" s="63">
        <v>26.8585632</v>
      </c>
      <c r="L83" s="56">
        <f t="shared" si="2"/>
        <v>0</v>
      </c>
      <c r="M83" s="56">
        <f t="shared" si="3"/>
        <v>0</v>
      </c>
    </row>
    <row r="84" customHeight="1" spans="1:13">
      <c r="A84" s="61">
        <v>83</v>
      </c>
      <c r="B84" s="61" t="s">
        <v>901</v>
      </c>
      <c r="C84" s="62" t="s">
        <v>902</v>
      </c>
      <c r="D84" s="63">
        <v>45.80051364</v>
      </c>
      <c r="L84" s="56">
        <f t="shared" si="2"/>
        <v>0</v>
      </c>
      <c r="M84" s="56">
        <f t="shared" si="3"/>
        <v>0</v>
      </c>
    </row>
    <row r="85" customHeight="1" spans="1:13">
      <c r="A85" s="61">
        <v>84</v>
      </c>
      <c r="B85" s="61" t="s">
        <v>903</v>
      </c>
      <c r="C85" s="62" t="s">
        <v>904</v>
      </c>
      <c r="D85" s="63">
        <v>50.81770008</v>
      </c>
      <c r="L85" s="56">
        <f t="shared" si="2"/>
        <v>0</v>
      </c>
      <c r="M85" s="56">
        <f t="shared" si="3"/>
        <v>0</v>
      </c>
    </row>
    <row r="86" customHeight="1" spans="1:13">
      <c r="A86" s="61">
        <v>85</v>
      </c>
      <c r="B86" s="61" t="s">
        <v>905</v>
      </c>
      <c r="C86" s="62" t="s">
        <v>906</v>
      </c>
      <c r="D86" s="63">
        <v>57.47339556</v>
      </c>
      <c r="L86" s="56">
        <f t="shared" si="2"/>
        <v>0</v>
      </c>
      <c r="M86" s="56">
        <f t="shared" si="3"/>
        <v>0</v>
      </c>
    </row>
    <row r="87" customHeight="1" spans="1:13">
      <c r="A87" s="61">
        <v>86</v>
      </c>
      <c r="B87" s="61" t="s">
        <v>907</v>
      </c>
      <c r="C87" s="62" t="s">
        <v>908</v>
      </c>
      <c r="D87" s="63">
        <v>66.2579568</v>
      </c>
      <c r="L87" s="56">
        <f t="shared" si="2"/>
        <v>0</v>
      </c>
      <c r="M87" s="56">
        <f t="shared" si="3"/>
        <v>0</v>
      </c>
    </row>
    <row r="88" customHeight="1" spans="1:13">
      <c r="A88" s="61">
        <v>87</v>
      </c>
      <c r="B88" s="61" t="s">
        <v>909</v>
      </c>
      <c r="C88" s="62" t="s">
        <v>910</v>
      </c>
      <c r="D88" s="63">
        <v>72.78209316</v>
      </c>
      <c r="L88" s="56">
        <f t="shared" si="2"/>
        <v>0</v>
      </c>
      <c r="M88" s="56">
        <f t="shared" si="3"/>
        <v>0</v>
      </c>
    </row>
    <row r="89" customHeight="1" spans="1:13">
      <c r="A89" s="61">
        <v>88</v>
      </c>
      <c r="B89" s="61" t="s">
        <v>911</v>
      </c>
      <c r="C89" s="62" t="s">
        <v>912</v>
      </c>
      <c r="D89" s="63">
        <v>90.34523568</v>
      </c>
      <c r="L89" s="56">
        <f t="shared" si="2"/>
        <v>0</v>
      </c>
      <c r="M89" s="56">
        <f t="shared" si="3"/>
        <v>0</v>
      </c>
    </row>
    <row r="90" customHeight="1" spans="1:13">
      <c r="A90" s="61">
        <v>89</v>
      </c>
      <c r="B90" s="61" t="s">
        <v>913</v>
      </c>
      <c r="C90" s="62" t="s">
        <v>914</v>
      </c>
      <c r="D90" s="63">
        <v>105.14563668</v>
      </c>
      <c r="L90" s="56">
        <f t="shared" si="2"/>
        <v>0</v>
      </c>
      <c r="M90" s="56">
        <f t="shared" si="3"/>
        <v>0</v>
      </c>
    </row>
    <row r="91" customHeight="1" spans="1:13">
      <c r="A91" s="61">
        <v>90</v>
      </c>
      <c r="B91" s="61" t="s">
        <v>915</v>
      </c>
      <c r="C91" s="62" t="s">
        <v>916</v>
      </c>
      <c r="D91" s="63">
        <v>48.05495856</v>
      </c>
      <c r="L91" s="56">
        <f t="shared" si="2"/>
        <v>0</v>
      </c>
      <c r="M91" s="56">
        <f t="shared" si="3"/>
        <v>0</v>
      </c>
    </row>
    <row r="92" customHeight="1" spans="1:13">
      <c r="A92" s="61">
        <v>91</v>
      </c>
      <c r="B92" s="61" t="s">
        <v>917</v>
      </c>
      <c r="C92" s="62" t="s">
        <v>918</v>
      </c>
      <c r="D92" s="63">
        <v>53.95717908</v>
      </c>
      <c r="L92" s="56">
        <f t="shared" si="2"/>
        <v>0</v>
      </c>
      <c r="M92" s="56">
        <f t="shared" si="3"/>
        <v>0</v>
      </c>
    </row>
    <row r="93" customHeight="1" spans="1:13">
      <c r="A93" s="61">
        <v>92</v>
      </c>
      <c r="B93" s="61" t="s">
        <v>919</v>
      </c>
      <c r="C93" s="62" t="s">
        <v>920</v>
      </c>
      <c r="D93" s="63">
        <v>61.48594872</v>
      </c>
      <c r="L93" s="56">
        <f t="shared" si="2"/>
        <v>0</v>
      </c>
      <c r="M93" s="56">
        <f t="shared" si="3"/>
        <v>0</v>
      </c>
    </row>
    <row r="94" customHeight="1" spans="1:13">
      <c r="A94" s="61">
        <v>93</v>
      </c>
      <c r="B94" s="61" t="s">
        <v>921</v>
      </c>
      <c r="C94" s="62" t="s">
        <v>922</v>
      </c>
      <c r="D94" s="63">
        <v>72.53093484</v>
      </c>
      <c r="L94" s="56">
        <f t="shared" si="2"/>
        <v>0</v>
      </c>
      <c r="M94" s="56">
        <f t="shared" si="3"/>
        <v>0</v>
      </c>
    </row>
    <row r="95" customHeight="1" spans="1:13">
      <c r="A95" s="61">
        <v>94</v>
      </c>
      <c r="B95" s="61" t="s">
        <v>923</v>
      </c>
      <c r="C95" s="62" t="s">
        <v>924</v>
      </c>
      <c r="D95" s="63">
        <v>80.3108628</v>
      </c>
      <c r="L95" s="56">
        <f t="shared" si="2"/>
        <v>0</v>
      </c>
      <c r="M95" s="56">
        <f t="shared" si="3"/>
        <v>0</v>
      </c>
    </row>
    <row r="96" customHeight="1" spans="1:13">
      <c r="A96" s="61">
        <v>95</v>
      </c>
      <c r="B96" s="61" t="s">
        <v>925</v>
      </c>
      <c r="C96" s="62" t="s">
        <v>926</v>
      </c>
      <c r="D96" s="63">
        <v>97.86802536</v>
      </c>
      <c r="L96" s="56">
        <f t="shared" si="2"/>
        <v>0</v>
      </c>
      <c r="M96" s="56">
        <f t="shared" si="3"/>
        <v>0</v>
      </c>
    </row>
    <row r="97" customHeight="1" spans="1:13">
      <c r="A97" s="61">
        <v>96</v>
      </c>
      <c r="B97" s="61" t="s">
        <v>927</v>
      </c>
      <c r="C97" s="62" t="s">
        <v>928</v>
      </c>
      <c r="D97" s="63">
        <v>124.5924666</v>
      </c>
      <c r="L97" s="56">
        <f t="shared" si="2"/>
        <v>0</v>
      </c>
      <c r="M97" s="56">
        <f t="shared" si="3"/>
        <v>0</v>
      </c>
    </row>
    <row r="98" customHeight="1" spans="1:13">
      <c r="A98" s="61">
        <v>97</v>
      </c>
      <c r="B98" s="61" t="s">
        <v>929</v>
      </c>
      <c r="C98" s="62" t="s">
        <v>930</v>
      </c>
      <c r="D98" s="63">
        <v>92.07942408</v>
      </c>
      <c r="L98" s="56">
        <f t="shared" si="2"/>
        <v>0</v>
      </c>
      <c r="M98" s="56">
        <f t="shared" si="3"/>
        <v>0</v>
      </c>
    </row>
    <row r="99" customHeight="1" spans="1:13">
      <c r="A99" s="61">
        <v>98</v>
      </c>
      <c r="B99" s="61" t="s">
        <v>931</v>
      </c>
      <c r="C99" s="62" t="s">
        <v>932</v>
      </c>
      <c r="D99" s="63">
        <v>148.1777136</v>
      </c>
      <c r="L99" s="56">
        <f t="shared" si="2"/>
        <v>0</v>
      </c>
      <c r="M99" s="56">
        <f t="shared" si="3"/>
        <v>0</v>
      </c>
    </row>
    <row r="100" customHeight="1" spans="1:13">
      <c r="A100" s="61">
        <v>99</v>
      </c>
      <c r="B100" s="61" t="s">
        <v>933</v>
      </c>
      <c r="C100" s="62" t="s">
        <v>934</v>
      </c>
      <c r="D100" s="63">
        <v>11.1113352</v>
      </c>
      <c r="L100" s="56">
        <f t="shared" si="2"/>
        <v>0</v>
      </c>
      <c r="M100" s="56">
        <f t="shared" si="3"/>
        <v>0</v>
      </c>
    </row>
    <row r="101" customHeight="1" spans="1:13">
      <c r="A101" s="61">
        <v>100</v>
      </c>
      <c r="B101" s="61" t="s">
        <v>935</v>
      </c>
      <c r="C101" s="62" t="s">
        <v>936</v>
      </c>
      <c r="D101" s="63">
        <v>11.1113352</v>
      </c>
      <c r="L101" s="56">
        <f t="shared" si="2"/>
        <v>0</v>
      </c>
      <c r="M101" s="56">
        <f t="shared" si="3"/>
        <v>0</v>
      </c>
    </row>
    <row r="102" customHeight="1" spans="1:13">
      <c r="A102" s="61">
        <v>101</v>
      </c>
      <c r="B102" s="61" t="s">
        <v>937</v>
      </c>
      <c r="C102" s="62" t="s">
        <v>938</v>
      </c>
      <c r="D102" s="63">
        <v>11.1113352</v>
      </c>
      <c r="L102" s="56">
        <f t="shared" si="2"/>
        <v>0</v>
      </c>
      <c r="M102" s="56">
        <f t="shared" si="3"/>
        <v>0</v>
      </c>
    </row>
    <row r="103" customHeight="1" spans="1:13">
      <c r="A103" s="61">
        <v>102</v>
      </c>
      <c r="B103" s="61" t="s">
        <v>939</v>
      </c>
      <c r="C103" s="62" t="s">
        <v>940</v>
      </c>
      <c r="D103" s="63">
        <v>11.931444</v>
      </c>
      <c r="L103" s="56">
        <f t="shared" si="2"/>
        <v>0</v>
      </c>
      <c r="M103" s="56">
        <f t="shared" si="3"/>
        <v>0</v>
      </c>
    </row>
    <row r="104" customHeight="1" spans="1:13">
      <c r="A104" s="61">
        <v>103</v>
      </c>
      <c r="B104" s="61" t="s">
        <v>941</v>
      </c>
      <c r="C104" s="62" t="s">
        <v>942</v>
      </c>
      <c r="D104" s="63">
        <v>11.1113352</v>
      </c>
      <c r="L104" s="56">
        <f t="shared" si="2"/>
        <v>0</v>
      </c>
      <c r="M104" s="56">
        <f t="shared" si="3"/>
        <v>0</v>
      </c>
    </row>
    <row r="105" customHeight="1" spans="1:13">
      <c r="A105" s="61">
        <v>104</v>
      </c>
      <c r="B105" s="61" t="s">
        <v>943</v>
      </c>
      <c r="C105" s="62" t="s">
        <v>944</v>
      </c>
      <c r="D105" s="63">
        <v>14.5911024</v>
      </c>
      <c r="L105" s="56">
        <f t="shared" si="2"/>
        <v>0</v>
      </c>
      <c r="M105" s="56">
        <f t="shared" si="3"/>
        <v>0</v>
      </c>
    </row>
    <row r="106" customHeight="1" spans="1:13">
      <c r="A106" s="61">
        <v>105</v>
      </c>
      <c r="B106" s="61" t="s">
        <v>945</v>
      </c>
      <c r="C106" s="62" t="s">
        <v>946</v>
      </c>
      <c r="D106" s="63">
        <v>16.7837544</v>
      </c>
      <c r="L106" s="56">
        <f t="shared" si="2"/>
        <v>0</v>
      </c>
      <c r="M106" s="56">
        <f t="shared" si="3"/>
        <v>0</v>
      </c>
    </row>
    <row r="107" customHeight="1" spans="1:13">
      <c r="A107" s="61">
        <v>106</v>
      </c>
      <c r="B107" s="61" t="s">
        <v>947</v>
      </c>
      <c r="C107" s="62" t="s">
        <v>948</v>
      </c>
      <c r="D107" s="63">
        <v>14.5911024</v>
      </c>
      <c r="L107" s="56">
        <f t="shared" si="2"/>
        <v>0</v>
      </c>
      <c r="M107" s="56">
        <f t="shared" si="3"/>
        <v>0</v>
      </c>
    </row>
    <row r="108" customHeight="1" spans="1:13">
      <c r="A108" s="61">
        <v>107</v>
      </c>
      <c r="B108" s="61" t="s">
        <v>949</v>
      </c>
      <c r="C108" s="62" t="s">
        <v>950</v>
      </c>
      <c r="D108" s="63">
        <v>14.5911024</v>
      </c>
      <c r="L108" s="56">
        <f t="shared" si="2"/>
        <v>0</v>
      </c>
      <c r="M108" s="56">
        <f t="shared" si="3"/>
        <v>0</v>
      </c>
    </row>
    <row r="109" customHeight="1" spans="1:13">
      <c r="A109" s="61">
        <v>108</v>
      </c>
      <c r="B109" s="61" t="s">
        <v>951</v>
      </c>
      <c r="C109" s="62" t="s">
        <v>952</v>
      </c>
      <c r="D109" s="63">
        <v>14.5911024</v>
      </c>
      <c r="L109" s="56">
        <f t="shared" si="2"/>
        <v>0</v>
      </c>
      <c r="M109" s="56">
        <f t="shared" si="3"/>
        <v>0</v>
      </c>
    </row>
    <row r="110" customHeight="1" spans="1:13">
      <c r="A110" s="61">
        <v>109</v>
      </c>
      <c r="B110" s="61" t="s">
        <v>953</v>
      </c>
      <c r="C110" s="62" t="s">
        <v>954</v>
      </c>
      <c r="D110" s="63">
        <v>17.8111862775</v>
      </c>
      <c r="L110" s="56">
        <f t="shared" si="2"/>
        <v>0</v>
      </c>
      <c r="M110" s="56">
        <f t="shared" si="3"/>
        <v>0</v>
      </c>
    </row>
    <row r="111" customHeight="1" spans="1:13">
      <c r="A111" s="61">
        <v>110</v>
      </c>
      <c r="B111" s="61" t="s">
        <v>955</v>
      </c>
      <c r="C111" s="62" t="s">
        <v>956</v>
      </c>
      <c r="D111" s="63">
        <v>1.47705012</v>
      </c>
      <c r="L111" s="56">
        <f t="shared" si="2"/>
        <v>0</v>
      </c>
      <c r="M111" s="56">
        <f t="shared" si="3"/>
        <v>0</v>
      </c>
    </row>
    <row r="112" customHeight="1" spans="1:13">
      <c r="A112" s="61">
        <v>111</v>
      </c>
      <c r="B112" s="61" t="s">
        <v>957</v>
      </c>
      <c r="C112" s="62" t="s">
        <v>958</v>
      </c>
      <c r="D112" s="63">
        <v>104.7802896</v>
      </c>
      <c r="L112" s="56">
        <f t="shared" si="2"/>
        <v>0</v>
      </c>
      <c r="M112" s="56">
        <f t="shared" si="3"/>
        <v>0</v>
      </c>
    </row>
    <row r="113" customHeight="1" spans="1:13">
      <c r="A113" s="61">
        <v>112</v>
      </c>
      <c r="B113" s="61" t="s">
        <v>959</v>
      </c>
      <c r="C113" s="62" t="s">
        <v>960</v>
      </c>
      <c r="D113" s="63">
        <v>110.0711304</v>
      </c>
      <c r="L113" s="56">
        <f t="shared" si="2"/>
        <v>0</v>
      </c>
      <c r="M113" s="56">
        <f t="shared" si="3"/>
        <v>0</v>
      </c>
    </row>
    <row r="114" customHeight="1" spans="1:13">
      <c r="A114" s="61">
        <v>113</v>
      </c>
      <c r="B114" s="61" t="s">
        <v>961</v>
      </c>
      <c r="C114" s="62" t="s">
        <v>962</v>
      </c>
      <c r="D114" s="63">
        <v>115.3676664</v>
      </c>
      <c r="L114" s="56">
        <f t="shared" si="2"/>
        <v>0</v>
      </c>
      <c r="M114" s="56">
        <f t="shared" si="3"/>
        <v>0</v>
      </c>
    </row>
    <row r="115" customHeight="1" spans="1:13">
      <c r="A115" s="61">
        <v>114</v>
      </c>
      <c r="B115" s="61" t="s">
        <v>963</v>
      </c>
      <c r="C115" s="62" t="s">
        <v>964</v>
      </c>
      <c r="D115" s="63">
        <v>30.69513468</v>
      </c>
      <c r="L115" s="56">
        <f t="shared" si="2"/>
        <v>0</v>
      </c>
      <c r="M115" s="56">
        <f t="shared" si="3"/>
        <v>0</v>
      </c>
    </row>
    <row r="116" customHeight="1" spans="1:13">
      <c r="A116" s="61">
        <v>115</v>
      </c>
      <c r="B116" s="61" t="s">
        <v>965</v>
      </c>
      <c r="C116" s="62" t="s">
        <v>966</v>
      </c>
      <c r="D116" s="63">
        <v>108.99504</v>
      </c>
      <c r="L116" s="56">
        <f t="shared" si="2"/>
        <v>0</v>
      </c>
      <c r="M116" s="56">
        <f t="shared" si="3"/>
        <v>0</v>
      </c>
    </row>
    <row r="117" customHeight="1" spans="1:13">
      <c r="A117" s="61">
        <v>116</v>
      </c>
      <c r="B117" s="61" t="s">
        <v>830</v>
      </c>
      <c r="C117" s="62" t="s">
        <v>967</v>
      </c>
      <c r="D117" s="63">
        <v>218.325492</v>
      </c>
      <c r="L117" s="56">
        <f t="shared" si="2"/>
        <v>0</v>
      </c>
      <c r="M117" s="56">
        <f t="shared" si="3"/>
        <v>0</v>
      </c>
    </row>
    <row r="118" customHeight="1" spans="1:13">
      <c r="A118" s="61">
        <v>117</v>
      </c>
      <c r="B118" s="61" t="s">
        <v>826</v>
      </c>
      <c r="C118" s="62" t="s">
        <v>968</v>
      </c>
      <c r="D118" s="63">
        <v>189.8478309</v>
      </c>
      <c r="L118" s="56">
        <f t="shared" si="2"/>
        <v>0</v>
      </c>
      <c r="M118" s="56">
        <f t="shared" si="3"/>
        <v>0</v>
      </c>
    </row>
    <row r="119" customHeight="1" spans="1:13">
      <c r="A119" s="61">
        <v>118</v>
      </c>
      <c r="B119" s="61" t="s">
        <v>836</v>
      </c>
      <c r="C119" s="62" t="s">
        <v>837</v>
      </c>
      <c r="D119" s="63">
        <v>20.4058536585366</v>
      </c>
      <c r="L119" s="56">
        <f t="shared" si="2"/>
        <v>0</v>
      </c>
      <c r="M119" s="56">
        <f t="shared" si="3"/>
        <v>0</v>
      </c>
    </row>
    <row r="120" customHeight="1" spans="1:13">
      <c r="A120" s="61">
        <v>119</v>
      </c>
      <c r="B120" s="61" t="s">
        <v>969</v>
      </c>
      <c r="C120" s="62" t="s">
        <v>970</v>
      </c>
      <c r="D120" s="63">
        <v>30.739236885</v>
      </c>
      <c r="L120" s="56">
        <f t="shared" si="2"/>
        <v>0</v>
      </c>
      <c r="M120" s="56">
        <f t="shared" si="3"/>
        <v>0</v>
      </c>
    </row>
    <row r="121" customHeight="1" spans="1:13">
      <c r="A121" s="61">
        <v>120</v>
      </c>
      <c r="B121" s="61" t="s">
        <v>971</v>
      </c>
      <c r="C121" s="62" t="s">
        <v>972</v>
      </c>
      <c r="D121" s="63">
        <v>99.5919624</v>
      </c>
      <c r="L121" s="56">
        <f t="shared" si="2"/>
        <v>0</v>
      </c>
      <c r="M121" s="56">
        <f t="shared" si="3"/>
        <v>0</v>
      </c>
    </row>
    <row r="122" customHeight="1" spans="1:13">
      <c r="A122" s="61">
        <v>121</v>
      </c>
      <c r="B122" s="61" t="s">
        <v>973</v>
      </c>
      <c r="C122" s="62" t="s">
        <v>974</v>
      </c>
      <c r="D122" s="63">
        <v>18.7678197</v>
      </c>
      <c r="L122" s="56">
        <f t="shared" si="2"/>
        <v>0</v>
      </c>
      <c r="M122" s="56">
        <f t="shared" si="3"/>
        <v>0</v>
      </c>
    </row>
    <row r="123" customHeight="1" spans="1:13">
      <c r="A123" s="61">
        <v>122</v>
      </c>
      <c r="B123" s="61" t="s">
        <v>975</v>
      </c>
      <c r="C123" s="64" t="s">
        <v>976</v>
      </c>
      <c r="D123" s="63">
        <v>11.44652145</v>
      </c>
      <c r="L123" s="56">
        <f t="shared" si="2"/>
        <v>0</v>
      </c>
      <c r="M123" s="56">
        <f t="shared" si="3"/>
        <v>0</v>
      </c>
    </row>
    <row r="124" customHeight="1" spans="1:13">
      <c r="A124" s="61">
        <v>123</v>
      </c>
      <c r="B124" s="61" t="s">
        <v>977</v>
      </c>
      <c r="C124" s="64" t="s">
        <v>978</v>
      </c>
      <c r="D124" s="63">
        <v>50.6986704</v>
      </c>
      <c r="L124" s="56">
        <f t="shared" si="2"/>
        <v>0</v>
      </c>
      <c r="M124" s="56">
        <f t="shared" si="3"/>
        <v>0</v>
      </c>
    </row>
    <row r="125" customHeight="1" spans="1:13">
      <c r="A125" s="61">
        <v>124</v>
      </c>
      <c r="B125" s="61" t="s">
        <v>979</v>
      </c>
      <c r="C125" s="64" t="s">
        <v>980</v>
      </c>
      <c r="D125" s="63">
        <v>50.6986704</v>
      </c>
      <c r="L125" s="56">
        <f t="shared" si="2"/>
        <v>0</v>
      </c>
      <c r="M125" s="56">
        <f t="shared" si="3"/>
        <v>0</v>
      </c>
    </row>
    <row r="126" customHeight="1" spans="1:13">
      <c r="A126" s="61">
        <v>125</v>
      </c>
      <c r="B126" s="61" t="s">
        <v>981</v>
      </c>
      <c r="C126" s="64" t="s">
        <v>982</v>
      </c>
      <c r="D126" s="63">
        <v>50.6986704</v>
      </c>
      <c r="L126" s="56">
        <f t="shared" si="2"/>
        <v>0</v>
      </c>
      <c r="M126" s="56">
        <f t="shared" si="3"/>
        <v>0</v>
      </c>
    </row>
    <row r="127" customHeight="1" spans="1:13">
      <c r="A127" s="61">
        <v>126</v>
      </c>
      <c r="B127" s="61" t="s">
        <v>983</v>
      </c>
      <c r="C127" s="64" t="s">
        <v>984</v>
      </c>
      <c r="D127" s="63">
        <v>58.2960672</v>
      </c>
      <c r="L127" s="56">
        <f t="shared" si="2"/>
        <v>0</v>
      </c>
      <c r="M127" s="56">
        <f t="shared" si="3"/>
        <v>0</v>
      </c>
    </row>
    <row r="128" customHeight="1" spans="1:13">
      <c r="A128" s="61">
        <v>127</v>
      </c>
      <c r="B128" s="61" t="s">
        <v>985</v>
      </c>
      <c r="C128" s="64" t="s">
        <v>986</v>
      </c>
      <c r="D128" s="63">
        <v>50.6986704</v>
      </c>
      <c r="L128" s="56">
        <f t="shared" si="2"/>
        <v>0</v>
      </c>
      <c r="M128" s="56">
        <f t="shared" si="3"/>
        <v>0</v>
      </c>
    </row>
    <row r="129" customHeight="1" spans="1:13">
      <c r="A129" s="61">
        <v>128</v>
      </c>
      <c r="B129" s="61" t="s">
        <v>987</v>
      </c>
      <c r="C129" s="64" t="s">
        <v>988</v>
      </c>
      <c r="D129" s="63">
        <v>0.448497</v>
      </c>
      <c r="L129" s="56">
        <f t="shared" si="2"/>
        <v>0</v>
      </c>
      <c r="M129" s="56">
        <f t="shared" si="3"/>
        <v>0</v>
      </c>
    </row>
    <row r="130" customHeight="1" spans="1:13">
      <c r="A130" s="61">
        <v>129</v>
      </c>
      <c r="B130" s="61" t="s">
        <v>989</v>
      </c>
      <c r="C130" s="64" t="s">
        <v>990</v>
      </c>
      <c r="D130" s="63">
        <v>1.0593072</v>
      </c>
      <c r="L130" s="56">
        <f t="shared" si="2"/>
        <v>0</v>
      </c>
      <c r="M130" s="56">
        <f t="shared" si="3"/>
        <v>0</v>
      </c>
    </row>
    <row r="131" customHeight="1" spans="1:13">
      <c r="A131" s="61">
        <v>130</v>
      </c>
      <c r="B131" s="61" t="s">
        <v>991</v>
      </c>
      <c r="C131" s="64" t="s">
        <v>992</v>
      </c>
      <c r="D131" s="63">
        <v>3.99461328</v>
      </c>
      <c r="L131" s="56">
        <f t="shared" ref="L131:L194" si="4">IFERROR(VLOOKUP(I131,$B$2:$D$1000,3,0),0)</f>
        <v>0</v>
      </c>
      <c r="M131" s="56">
        <f t="shared" ref="M131:M194" si="5">K131*L131</f>
        <v>0</v>
      </c>
    </row>
    <row r="132" customHeight="1" spans="1:13">
      <c r="A132" s="61">
        <v>131</v>
      </c>
      <c r="B132" s="61" t="s">
        <v>993</v>
      </c>
      <c r="C132" s="64" t="s">
        <v>994</v>
      </c>
      <c r="D132" s="63">
        <v>110.07312372</v>
      </c>
      <c r="L132" s="56">
        <f t="shared" si="4"/>
        <v>0</v>
      </c>
      <c r="M132" s="56">
        <f t="shared" si="5"/>
        <v>0</v>
      </c>
    </row>
    <row r="133" customHeight="1" spans="1:13">
      <c r="A133" s="61">
        <v>132</v>
      </c>
      <c r="B133" s="61" t="s">
        <v>995</v>
      </c>
      <c r="C133" s="62" t="s">
        <v>996</v>
      </c>
      <c r="D133" s="63">
        <v>62.44274232</v>
      </c>
      <c r="L133" s="56">
        <f t="shared" si="4"/>
        <v>0</v>
      </c>
      <c r="M133" s="56">
        <f t="shared" si="5"/>
        <v>0</v>
      </c>
    </row>
    <row r="134" customHeight="1" spans="1:13">
      <c r="A134" s="61">
        <v>133</v>
      </c>
      <c r="B134" s="61" t="s">
        <v>997</v>
      </c>
      <c r="C134" s="64" t="s">
        <v>998</v>
      </c>
      <c r="D134" s="63">
        <v>104.78085912</v>
      </c>
      <c r="L134" s="56">
        <f t="shared" si="4"/>
        <v>0</v>
      </c>
      <c r="M134" s="56">
        <f t="shared" si="5"/>
        <v>0</v>
      </c>
    </row>
    <row r="135" customHeight="1" spans="1:13">
      <c r="A135" s="61">
        <v>134</v>
      </c>
      <c r="B135" s="61" t="s">
        <v>999</v>
      </c>
      <c r="C135" s="64" t="s">
        <v>1000</v>
      </c>
      <c r="D135" s="63">
        <v>67.73500692</v>
      </c>
      <c r="L135" s="56">
        <f t="shared" si="4"/>
        <v>0</v>
      </c>
      <c r="M135" s="56">
        <f t="shared" si="5"/>
        <v>0</v>
      </c>
    </row>
    <row r="136" customHeight="1" spans="1:13">
      <c r="A136" s="61">
        <v>135</v>
      </c>
      <c r="B136" s="61" t="s">
        <v>1001</v>
      </c>
      <c r="C136" s="64" t="s">
        <v>1002</v>
      </c>
      <c r="D136" s="63">
        <v>73.03325148</v>
      </c>
      <c r="L136" s="56">
        <f t="shared" si="4"/>
        <v>0</v>
      </c>
      <c r="M136" s="56">
        <f t="shared" si="5"/>
        <v>0</v>
      </c>
    </row>
    <row r="137" customHeight="1" spans="1:13">
      <c r="A137" s="61">
        <v>136</v>
      </c>
      <c r="B137" s="61" t="s">
        <v>1003</v>
      </c>
      <c r="C137" s="64" t="s">
        <v>1004</v>
      </c>
      <c r="D137" s="63">
        <v>115.36538832</v>
      </c>
      <c r="L137" s="56">
        <f t="shared" si="4"/>
        <v>0</v>
      </c>
      <c r="M137" s="56">
        <f t="shared" si="5"/>
        <v>0</v>
      </c>
    </row>
    <row r="138" customHeight="1" spans="1:13">
      <c r="A138" s="61">
        <v>137</v>
      </c>
      <c r="B138" s="61" t="s">
        <v>1005</v>
      </c>
      <c r="C138" s="64" t="s">
        <v>1006</v>
      </c>
      <c r="D138" s="63">
        <v>24.40872</v>
      </c>
      <c r="L138" s="56">
        <f t="shared" si="4"/>
        <v>0</v>
      </c>
      <c r="M138" s="56">
        <f t="shared" si="5"/>
        <v>0</v>
      </c>
    </row>
    <row r="139" customHeight="1" spans="1:13">
      <c r="A139" s="61">
        <v>138</v>
      </c>
      <c r="B139" s="61" t="s">
        <v>1007</v>
      </c>
      <c r="C139" s="64" t="s">
        <v>1008</v>
      </c>
      <c r="D139" s="63">
        <v>24.93288</v>
      </c>
      <c r="L139" s="56">
        <f t="shared" si="4"/>
        <v>0</v>
      </c>
      <c r="M139" s="56">
        <f t="shared" si="5"/>
        <v>0</v>
      </c>
    </row>
    <row r="140" customHeight="1" spans="1:13">
      <c r="A140" s="61">
        <v>139</v>
      </c>
      <c r="B140" s="61" t="s">
        <v>1009</v>
      </c>
      <c r="C140" s="64" t="s">
        <v>1010</v>
      </c>
      <c r="D140" s="63">
        <v>119.316510981818</v>
      </c>
      <c r="L140" s="56">
        <f t="shared" si="4"/>
        <v>0</v>
      </c>
      <c r="M140" s="56">
        <f t="shared" si="5"/>
        <v>0</v>
      </c>
    </row>
    <row r="141" customHeight="1" spans="1:13">
      <c r="A141" s="61">
        <v>140</v>
      </c>
      <c r="B141" s="61" t="s">
        <v>1011</v>
      </c>
      <c r="C141" s="64" t="s">
        <v>1012</v>
      </c>
      <c r="D141" s="63">
        <v>119.316510981818</v>
      </c>
      <c r="L141" s="56">
        <f t="shared" si="4"/>
        <v>0</v>
      </c>
      <c r="M141" s="56">
        <f t="shared" si="5"/>
        <v>0</v>
      </c>
    </row>
    <row r="142" customHeight="1" spans="1:13">
      <c r="A142" s="61">
        <v>141</v>
      </c>
      <c r="B142" s="61" t="s">
        <v>1013</v>
      </c>
      <c r="C142" s="64" t="s">
        <v>1014</v>
      </c>
      <c r="D142" s="63">
        <v>137.109610145455</v>
      </c>
      <c r="L142" s="56">
        <f t="shared" si="4"/>
        <v>0</v>
      </c>
      <c r="M142" s="56">
        <f t="shared" si="5"/>
        <v>0</v>
      </c>
    </row>
    <row r="143" customHeight="1" spans="1:13">
      <c r="A143" s="61">
        <v>142</v>
      </c>
      <c r="B143" s="61" t="s">
        <v>1015</v>
      </c>
      <c r="C143" s="64" t="s">
        <v>1016</v>
      </c>
      <c r="D143" s="63">
        <v>119.316510981818</v>
      </c>
      <c r="L143" s="56">
        <f t="shared" si="4"/>
        <v>0</v>
      </c>
      <c r="M143" s="56">
        <f t="shared" si="5"/>
        <v>0</v>
      </c>
    </row>
    <row r="144" customHeight="1" spans="1:13">
      <c r="A144" s="61">
        <v>143</v>
      </c>
      <c r="B144" s="61" t="s">
        <v>1017</v>
      </c>
      <c r="C144" s="64" t="s">
        <v>1018</v>
      </c>
      <c r="D144" s="63">
        <v>119.316510981818</v>
      </c>
      <c r="L144" s="56">
        <f t="shared" si="4"/>
        <v>0</v>
      </c>
      <c r="M144" s="56">
        <f t="shared" si="5"/>
        <v>0</v>
      </c>
    </row>
    <row r="145" customHeight="1" spans="1:13">
      <c r="A145" s="61">
        <v>144</v>
      </c>
      <c r="B145" s="61" t="s">
        <v>1019</v>
      </c>
      <c r="C145" s="64" t="s">
        <v>1020</v>
      </c>
      <c r="D145" s="63">
        <v>111.1361328</v>
      </c>
      <c r="L145" s="56">
        <f t="shared" si="4"/>
        <v>0</v>
      </c>
      <c r="M145" s="56">
        <f t="shared" si="5"/>
        <v>0</v>
      </c>
    </row>
    <row r="146" customHeight="1" spans="1:13">
      <c r="A146" s="61">
        <v>145</v>
      </c>
      <c r="B146" s="61" t="s">
        <v>1021</v>
      </c>
      <c r="C146" s="64" t="s">
        <v>1022</v>
      </c>
      <c r="D146" s="63">
        <v>127.5383088</v>
      </c>
      <c r="L146" s="56">
        <f t="shared" si="4"/>
        <v>0</v>
      </c>
      <c r="M146" s="56">
        <f t="shared" si="5"/>
        <v>0</v>
      </c>
    </row>
    <row r="147" customHeight="1" spans="1:13">
      <c r="A147" s="61">
        <v>146</v>
      </c>
      <c r="B147" s="61" t="s">
        <v>1023</v>
      </c>
      <c r="C147" s="64" t="s">
        <v>1024</v>
      </c>
      <c r="D147" s="63">
        <v>111.1361328</v>
      </c>
      <c r="L147" s="56">
        <f t="shared" si="4"/>
        <v>0</v>
      </c>
      <c r="M147" s="56">
        <f t="shared" si="5"/>
        <v>0</v>
      </c>
    </row>
    <row r="148" customHeight="1" spans="1:13">
      <c r="A148" s="61">
        <v>147</v>
      </c>
      <c r="B148" s="61" t="s">
        <v>1025</v>
      </c>
      <c r="C148" s="64" t="s">
        <v>1026</v>
      </c>
      <c r="D148" s="63">
        <v>111.1361328</v>
      </c>
      <c r="L148" s="56">
        <f t="shared" si="4"/>
        <v>0</v>
      </c>
      <c r="M148" s="56">
        <f t="shared" si="5"/>
        <v>0</v>
      </c>
    </row>
    <row r="149" customHeight="1" spans="1:13">
      <c r="A149" s="61">
        <v>148</v>
      </c>
      <c r="B149" s="61" t="s">
        <v>1027</v>
      </c>
      <c r="C149" s="64" t="s">
        <v>1028</v>
      </c>
      <c r="D149" s="63">
        <v>127.5383088</v>
      </c>
      <c r="L149" s="56">
        <f t="shared" si="4"/>
        <v>0</v>
      </c>
      <c r="M149" s="56">
        <f t="shared" si="5"/>
        <v>0</v>
      </c>
    </row>
    <row r="150" customHeight="1" spans="1:13">
      <c r="A150" s="61">
        <v>149</v>
      </c>
      <c r="B150" s="61" t="s">
        <v>1029</v>
      </c>
      <c r="C150" s="64" t="s">
        <v>1030</v>
      </c>
      <c r="D150" s="63">
        <v>111.1361328</v>
      </c>
      <c r="L150" s="56">
        <f t="shared" si="4"/>
        <v>0</v>
      </c>
      <c r="M150" s="56">
        <f t="shared" si="5"/>
        <v>0</v>
      </c>
    </row>
    <row r="151" customHeight="1" spans="1:13">
      <c r="A151" s="61">
        <v>150</v>
      </c>
      <c r="B151" s="61" t="s">
        <v>1031</v>
      </c>
      <c r="C151" s="64" t="s">
        <v>1032</v>
      </c>
      <c r="D151" s="63">
        <v>7.3012464</v>
      </c>
      <c r="L151" s="56">
        <f t="shared" si="4"/>
        <v>0</v>
      </c>
      <c r="M151" s="56">
        <f t="shared" si="5"/>
        <v>0</v>
      </c>
    </row>
    <row r="152" customHeight="1" spans="1:13">
      <c r="A152" s="61">
        <v>151</v>
      </c>
      <c r="B152" s="61" t="s">
        <v>1033</v>
      </c>
      <c r="C152" s="64" t="s">
        <v>1034</v>
      </c>
      <c r="D152" s="63">
        <v>40.07171196</v>
      </c>
      <c r="L152" s="56">
        <f t="shared" si="4"/>
        <v>0</v>
      </c>
      <c r="M152" s="56">
        <f t="shared" si="5"/>
        <v>0</v>
      </c>
    </row>
    <row r="153" customHeight="1" spans="1:13">
      <c r="A153" s="61">
        <v>152</v>
      </c>
      <c r="B153" s="61" t="s">
        <v>1035</v>
      </c>
      <c r="C153" s="64" t="s">
        <v>1036</v>
      </c>
      <c r="D153" s="63">
        <v>40.07171196</v>
      </c>
      <c r="L153" s="56">
        <f t="shared" si="4"/>
        <v>0</v>
      </c>
      <c r="M153" s="56">
        <f t="shared" si="5"/>
        <v>0</v>
      </c>
    </row>
    <row r="154" customHeight="1" spans="1:13">
      <c r="A154" s="61">
        <v>153</v>
      </c>
      <c r="B154" s="61" t="s">
        <v>1037</v>
      </c>
      <c r="C154" s="64" t="s">
        <v>1038</v>
      </c>
      <c r="D154" s="63">
        <v>40.07171196</v>
      </c>
      <c r="L154" s="56">
        <f t="shared" si="4"/>
        <v>0</v>
      </c>
      <c r="M154" s="56">
        <f t="shared" si="5"/>
        <v>0</v>
      </c>
    </row>
    <row r="155" customHeight="1" spans="1:13">
      <c r="A155" s="61">
        <v>154</v>
      </c>
      <c r="B155" s="61" t="s">
        <v>1039</v>
      </c>
      <c r="C155" s="64" t="s">
        <v>1040</v>
      </c>
      <c r="D155" s="63">
        <v>52.6578192</v>
      </c>
      <c r="L155" s="56">
        <f t="shared" si="4"/>
        <v>0</v>
      </c>
      <c r="M155" s="56">
        <f t="shared" si="5"/>
        <v>0</v>
      </c>
    </row>
    <row r="156" customHeight="1" spans="1:13">
      <c r="A156" s="61">
        <v>155</v>
      </c>
      <c r="B156" s="61" t="s">
        <v>1041</v>
      </c>
      <c r="C156" s="64" t="s">
        <v>1042</v>
      </c>
      <c r="D156" s="63">
        <v>20.426178885</v>
      </c>
      <c r="L156" s="56">
        <f t="shared" si="4"/>
        <v>0</v>
      </c>
      <c r="M156" s="56">
        <f t="shared" si="5"/>
        <v>0</v>
      </c>
    </row>
    <row r="157" customHeight="1" spans="1:13">
      <c r="A157" s="61">
        <v>156</v>
      </c>
      <c r="B157" s="61" t="s">
        <v>1043</v>
      </c>
      <c r="C157" s="64" t="s">
        <v>1044</v>
      </c>
      <c r="D157" s="63">
        <v>3.445596</v>
      </c>
      <c r="L157" s="56">
        <f t="shared" si="4"/>
        <v>0</v>
      </c>
      <c r="M157" s="56">
        <f t="shared" si="5"/>
        <v>0</v>
      </c>
    </row>
    <row r="158" customHeight="1" spans="1:13">
      <c r="A158" s="61">
        <v>157</v>
      </c>
      <c r="B158" s="61" t="s">
        <v>1045</v>
      </c>
      <c r="C158" s="64" t="s">
        <v>1046</v>
      </c>
      <c r="D158" s="63">
        <v>3.445596</v>
      </c>
      <c r="L158" s="56">
        <f t="shared" si="4"/>
        <v>0</v>
      </c>
      <c r="M158" s="56">
        <f t="shared" si="5"/>
        <v>0</v>
      </c>
    </row>
    <row r="159" customHeight="1" spans="1:13">
      <c r="A159" s="61">
        <v>158</v>
      </c>
      <c r="B159" s="61" t="s">
        <v>1047</v>
      </c>
      <c r="C159" s="64" t="s">
        <v>1048</v>
      </c>
      <c r="D159" s="63">
        <v>3.5708904</v>
      </c>
      <c r="L159" s="56">
        <f t="shared" si="4"/>
        <v>0</v>
      </c>
      <c r="M159" s="56">
        <f t="shared" si="5"/>
        <v>0</v>
      </c>
    </row>
    <row r="160" customHeight="1" spans="1:13">
      <c r="A160" s="61">
        <v>159</v>
      </c>
      <c r="B160" s="61" t="s">
        <v>1049</v>
      </c>
      <c r="C160" s="64" t="s">
        <v>1050</v>
      </c>
      <c r="D160" s="63">
        <v>15.8782176</v>
      </c>
      <c r="L160" s="56">
        <f t="shared" si="4"/>
        <v>0</v>
      </c>
      <c r="M160" s="56">
        <f t="shared" si="5"/>
        <v>0</v>
      </c>
    </row>
    <row r="161" customHeight="1" spans="1:13">
      <c r="A161" s="61">
        <v>160</v>
      </c>
      <c r="B161" s="61" t="s">
        <v>1051</v>
      </c>
      <c r="C161" s="64" t="s">
        <v>1052</v>
      </c>
      <c r="D161" s="63">
        <v>18.2588112</v>
      </c>
      <c r="L161" s="56">
        <f t="shared" si="4"/>
        <v>0</v>
      </c>
      <c r="M161" s="56">
        <f t="shared" si="5"/>
        <v>0</v>
      </c>
    </row>
    <row r="162" customHeight="1" spans="1:13">
      <c r="A162" s="61">
        <v>161</v>
      </c>
      <c r="B162" s="61" t="s">
        <v>1053</v>
      </c>
      <c r="C162" s="64" t="s">
        <v>1054</v>
      </c>
      <c r="D162" s="63">
        <v>15.8782176</v>
      </c>
      <c r="L162" s="56">
        <f t="shared" si="4"/>
        <v>0</v>
      </c>
      <c r="M162" s="56">
        <f t="shared" si="5"/>
        <v>0</v>
      </c>
    </row>
    <row r="163" customHeight="1" spans="1:13">
      <c r="A163" s="61">
        <v>162</v>
      </c>
      <c r="B163" s="61" t="s">
        <v>1055</v>
      </c>
      <c r="C163" s="64" t="s">
        <v>1056</v>
      </c>
      <c r="D163" s="63">
        <v>45.3700341818182</v>
      </c>
      <c r="L163" s="56">
        <f t="shared" si="4"/>
        <v>0</v>
      </c>
      <c r="M163" s="56">
        <f t="shared" si="5"/>
        <v>0</v>
      </c>
    </row>
    <row r="164" customHeight="1" spans="1:13">
      <c r="A164" s="61">
        <v>163</v>
      </c>
      <c r="B164" s="61" t="s">
        <v>1057</v>
      </c>
      <c r="C164" s="64" t="s">
        <v>1058</v>
      </c>
      <c r="D164" s="63">
        <v>292.784277927273</v>
      </c>
      <c r="L164" s="56">
        <f t="shared" si="4"/>
        <v>0</v>
      </c>
      <c r="M164" s="56">
        <f t="shared" si="5"/>
        <v>0</v>
      </c>
    </row>
    <row r="165" customHeight="1" spans="1:13">
      <c r="A165" s="61">
        <v>164</v>
      </c>
      <c r="B165" s="61" t="s">
        <v>1059</v>
      </c>
      <c r="C165" s="64" t="s">
        <v>1060</v>
      </c>
      <c r="D165" s="63">
        <v>341.553569890909</v>
      </c>
      <c r="L165" s="56">
        <f t="shared" si="4"/>
        <v>0</v>
      </c>
      <c r="M165" s="56">
        <f t="shared" si="5"/>
        <v>0</v>
      </c>
    </row>
    <row r="166" customHeight="1" spans="1:13">
      <c r="A166" s="61">
        <v>165</v>
      </c>
      <c r="B166" s="61" t="s">
        <v>1061</v>
      </c>
      <c r="C166" s="64" t="s">
        <v>1062</v>
      </c>
      <c r="D166" s="63">
        <v>341.375465454545</v>
      </c>
      <c r="L166" s="56">
        <f t="shared" si="4"/>
        <v>0</v>
      </c>
      <c r="M166" s="56">
        <f t="shared" si="5"/>
        <v>0</v>
      </c>
    </row>
    <row r="167" customHeight="1" spans="1:13">
      <c r="A167" s="61">
        <v>166</v>
      </c>
      <c r="B167" s="61" t="s">
        <v>1063</v>
      </c>
      <c r="C167" s="64" t="s">
        <v>1064</v>
      </c>
      <c r="D167" s="63">
        <v>17.199504</v>
      </c>
      <c r="L167" s="56">
        <f t="shared" si="4"/>
        <v>0</v>
      </c>
      <c r="M167" s="56">
        <f t="shared" si="5"/>
        <v>0</v>
      </c>
    </row>
    <row r="168" customHeight="1" spans="1:13">
      <c r="A168" s="61">
        <v>167</v>
      </c>
      <c r="B168" s="61" t="s">
        <v>1065</v>
      </c>
      <c r="C168" s="64" t="s">
        <v>1066</v>
      </c>
      <c r="D168" s="63">
        <v>19.7851248</v>
      </c>
      <c r="L168" s="56">
        <f t="shared" si="4"/>
        <v>0</v>
      </c>
      <c r="M168" s="56">
        <f t="shared" si="5"/>
        <v>0</v>
      </c>
    </row>
    <row r="169" customHeight="1" spans="1:13">
      <c r="A169" s="61">
        <v>168</v>
      </c>
      <c r="B169" s="61" t="s">
        <v>1067</v>
      </c>
      <c r="C169" s="64" t="s">
        <v>1068</v>
      </c>
      <c r="D169" s="63">
        <v>17.199504</v>
      </c>
      <c r="L169" s="56">
        <f t="shared" si="4"/>
        <v>0</v>
      </c>
      <c r="M169" s="56">
        <f t="shared" si="5"/>
        <v>0</v>
      </c>
    </row>
    <row r="170" customHeight="1" spans="1:13">
      <c r="A170" s="61">
        <v>169</v>
      </c>
      <c r="B170" s="61" t="s">
        <v>1069</v>
      </c>
      <c r="C170" s="64" t="s">
        <v>1070</v>
      </c>
      <c r="D170" s="63">
        <v>21.1690584</v>
      </c>
      <c r="L170" s="56">
        <f t="shared" si="4"/>
        <v>0</v>
      </c>
      <c r="M170" s="56">
        <f t="shared" si="5"/>
        <v>0</v>
      </c>
    </row>
    <row r="171" customHeight="1" spans="1:13">
      <c r="A171" s="61">
        <v>170</v>
      </c>
      <c r="B171" s="61" t="s">
        <v>1071</v>
      </c>
      <c r="C171" s="64" t="s">
        <v>1072</v>
      </c>
      <c r="D171" s="63">
        <v>19.7851248</v>
      </c>
      <c r="L171" s="56">
        <f t="shared" si="4"/>
        <v>0</v>
      </c>
      <c r="M171" s="56">
        <f t="shared" si="5"/>
        <v>0</v>
      </c>
    </row>
    <row r="172" customHeight="1" spans="1:13">
      <c r="A172" s="61">
        <v>171</v>
      </c>
      <c r="B172" s="61" t="s">
        <v>1073</v>
      </c>
      <c r="C172" s="64" t="s">
        <v>1074</v>
      </c>
      <c r="D172" s="63">
        <v>468.093665454545</v>
      </c>
      <c r="L172" s="56">
        <f t="shared" si="4"/>
        <v>0</v>
      </c>
      <c r="M172" s="56">
        <f t="shared" si="5"/>
        <v>0</v>
      </c>
    </row>
    <row r="173" customHeight="1" spans="1:13">
      <c r="A173" s="61">
        <v>172</v>
      </c>
      <c r="B173" s="61" t="s">
        <v>1075</v>
      </c>
      <c r="C173" s="64" t="s">
        <v>1076</v>
      </c>
      <c r="D173" s="63">
        <v>36.2005033090909</v>
      </c>
      <c r="L173" s="56">
        <f t="shared" si="4"/>
        <v>0</v>
      </c>
      <c r="M173" s="56">
        <f t="shared" si="5"/>
        <v>0</v>
      </c>
    </row>
    <row r="174" customHeight="1" spans="1:13">
      <c r="A174" s="61">
        <v>173</v>
      </c>
      <c r="B174" s="61" t="s">
        <v>1077</v>
      </c>
      <c r="C174" s="64" t="s">
        <v>1078</v>
      </c>
      <c r="D174" s="63">
        <v>36.0005672727273</v>
      </c>
      <c r="L174" s="56">
        <f t="shared" si="4"/>
        <v>0</v>
      </c>
      <c r="M174" s="56">
        <f t="shared" si="5"/>
        <v>0</v>
      </c>
    </row>
    <row r="175" customHeight="1" spans="1:13">
      <c r="A175" s="61">
        <v>174</v>
      </c>
      <c r="B175" s="61" t="s">
        <v>1079</v>
      </c>
      <c r="C175" s="64" t="s">
        <v>1080</v>
      </c>
      <c r="D175" s="63">
        <v>12.0272269090909</v>
      </c>
      <c r="L175" s="56">
        <f t="shared" si="4"/>
        <v>0</v>
      </c>
      <c r="M175" s="56">
        <f t="shared" si="5"/>
        <v>0</v>
      </c>
    </row>
    <row r="176" customHeight="1" spans="1:13">
      <c r="A176" s="61">
        <v>175</v>
      </c>
      <c r="B176" s="61" t="s">
        <v>1081</v>
      </c>
      <c r="C176" s="64" t="s">
        <v>1082</v>
      </c>
      <c r="D176" s="63">
        <v>31.1838087272727</v>
      </c>
      <c r="L176" s="56">
        <f t="shared" si="4"/>
        <v>0</v>
      </c>
      <c r="M176" s="56">
        <f t="shared" si="5"/>
        <v>0</v>
      </c>
    </row>
    <row r="177" customHeight="1" spans="1:13">
      <c r="A177" s="61">
        <v>176</v>
      </c>
      <c r="B177" s="61" t="s">
        <v>1083</v>
      </c>
      <c r="C177" s="64" t="s">
        <v>1084</v>
      </c>
      <c r="D177" s="63">
        <v>39.4522036363636</v>
      </c>
      <c r="L177" s="56">
        <f t="shared" si="4"/>
        <v>0</v>
      </c>
      <c r="M177" s="56">
        <f t="shared" si="5"/>
        <v>0</v>
      </c>
    </row>
    <row r="178" customHeight="1" spans="1:13">
      <c r="A178" s="61">
        <v>177</v>
      </c>
      <c r="B178" s="61" t="s">
        <v>1085</v>
      </c>
      <c r="C178" s="64" t="s">
        <v>1086</v>
      </c>
      <c r="D178" s="63">
        <v>39.4522036363636</v>
      </c>
      <c r="L178" s="56">
        <f t="shared" si="4"/>
        <v>0</v>
      </c>
      <c r="M178" s="56">
        <f t="shared" si="5"/>
        <v>0</v>
      </c>
    </row>
    <row r="179" customHeight="1" spans="1:13">
      <c r="A179" s="61">
        <v>178</v>
      </c>
      <c r="B179" s="61" t="s">
        <v>1087</v>
      </c>
      <c r="C179" s="64" t="s">
        <v>1088</v>
      </c>
      <c r="D179" s="63">
        <v>39.4522036363636</v>
      </c>
      <c r="L179" s="56">
        <f t="shared" si="4"/>
        <v>0</v>
      </c>
      <c r="M179" s="56">
        <f t="shared" si="5"/>
        <v>0</v>
      </c>
    </row>
    <row r="180" customHeight="1" spans="1:13">
      <c r="A180" s="61">
        <v>179</v>
      </c>
      <c r="B180" s="61" t="s">
        <v>1089</v>
      </c>
      <c r="C180" s="64" t="s">
        <v>1090</v>
      </c>
      <c r="D180" s="63">
        <v>39.4522036363636</v>
      </c>
      <c r="L180" s="56">
        <f t="shared" si="4"/>
        <v>0</v>
      </c>
      <c r="M180" s="56">
        <f t="shared" si="5"/>
        <v>0</v>
      </c>
    </row>
    <row r="181" customHeight="1" spans="1:13">
      <c r="A181" s="61">
        <v>180</v>
      </c>
      <c r="B181" s="61" t="s">
        <v>1091</v>
      </c>
      <c r="C181" s="64" t="s">
        <v>1092</v>
      </c>
      <c r="D181" s="63">
        <v>5.3952</v>
      </c>
      <c r="L181" s="56">
        <f t="shared" si="4"/>
        <v>0</v>
      </c>
      <c r="M181" s="56">
        <f t="shared" si="5"/>
        <v>0</v>
      </c>
    </row>
    <row r="182" customHeight="1" spans="1:13">
      <c r="A182" s="61">
        <v>181</v>
      </c>
      <c r="B182" s="61" t="s">
        <v>1041</v>
      </c>
      <c r="C182" s="64" t="s">
        <v>1042</v>
      </c>
      <c r="D182" s="63">
        <v>23.9136</v>
      </c>
      <c r="L182" s="56">
        <f t="shared" si="4"/>
        <v>0</v>
      </c>
      <c r="M182" s="56">
        <f t="shared" si="5"/>
        <v>0</v>
      </c>
    </row>
    <row r="183" customHeight="1" spans="1:13">
      <c r="A183" s="61">
        <v>182</v>
      </c>
      <c r="B183" s="61" t="s">
        <v>1093</v>
      </c>
      <c r="C183" s="62" t="s">
        <v>1094</v>
      </c>
      <c r="D183" s="63">
        <v>12.453504</v>
      </c>
      <c r="L183" s="56">
        <f t="shared" si="4"/>
        <v>0</v>
      </c>
      <c r="M183" s="56">
        <f t="shared" si="5"/>
        <v>0</v>
      </c>
    </row>
    <row r="184" customHeight="1" spans="1:13">
      <c r="A184" s="61">
        <v>183</v>
      </c>
      <c r="B184" s="61" t="s">
        <v>1095</v>
      </c>
      <c r="C184" s="62" t="s">
        <v>1096</v>
      </c>
      <c r="D184" s="63">
        <v>12.453504</v>
      </c>
      <c r="L184" s="56">
        <f t="shared" si="4"/>
        <v>0</v>
      </c>
      <c r="M184" s="56">
        <f t="shared" si="5"/>
        <v>0</v>
      </c>
    </row>
    <row r="185" customHeight="1" spans="1:13">
      <c r="A185" s="61">
        <v>184</v>
      </c>
      <c r="B185" s="61" t="s">
        <v>1097</v>
      </c>
      <c r="C185" s="62" t="s">
        <v>1098</v>
      </c>
      <c r="D185" s="63">
        <v>12.453504</v>
      </c>
      <c r="L185" s="56">
        <f t="shared" si="4"/>
        <v>0</v>
      </c>
      <c r="M185" s="56">
        <f t="shared" si="5"/>
        <v>0</v>
      </c>
    </row>
    <row r="186" customHeight="1" spans="1:13">
      <c r="A186" s="61">
        <v>185</v>
      </c>
      <c r="B186" s="61" t="s">
        <v>1099</v>
      </c>
      <c r="C186" s="62" t="s">
        <v>1100</v>
      </c>
      <c r="D186" s="63">
        <v>15.45499305</v>
      </c>
      <c r="L186" s="56">
        <f t="shared" si="4"/>
        <v>0</v>
      </c>
      <c r="M186" s="56">
        <f t="shared" si="5"/>
        <v>0</v>
      </c>
    </row>
    <row r="187" customHeight="1" spans="1:13">
      <c r="A187" s="61">
        <v>186</v>
      </c>
      <c r="B187" s="61" t="s">
        <v>1101</v>
      </c>
      <c r="C187" s="62" t="s">
        <v>1102</v>
      </c>
      <c r="D187" s="63">
        <v>23.42088</v>
      </c>
      <c r="L187" s="56">
        <f t="shared" si="4"/>
        <v>0</v>
      </c>
      <c r="M187" s="56">
        <f t="shared" si="5"/>
        <v>0</v>
      </c>
    </row>
    <row r="188" customHeight="1" spans="1:13">
      <c r="A188" s="61">
        <v>187</v>
      </c>
      <c r="B188" s="69" t="s">
        <v>1103</v>
      </c>
      <c r="C188" s="70" t="s">
        <v>1104</v>
      </c>
      <c r="D188" s="63">
        <v>23.42088</v>
      </c>
      <c r="L188" s="56">
        <f t="shared" si="4"/>
        <v>0</v>
      </c>
      <c r="M188" s="56">
        <f t="shared" si="5"/>
        <v>0</v>
      </c>
    </row>
    <row r="189" customHeight="1" spans="1:13">
      <c r="A189" s="61">
        <v>188</v>
      </c>
      <c r="B189" s="69" t="s">
        <v>1105</v>
      </c>
      <c r="C189" s="70" t="s">
        <v>1106</v>
      </c>
      <c r="D189" s="63">
        <v>93.48696</v>
      </c>
      <c r="L189" s="56">
        <f t="shared" si="4"/>
        <v>0</v>
      </c>
      <c r="M189" s="56">
        <f t="shared" si="5"/>
        <v>0</v>
      </c>
    </row>
    <row r="190" customHeight="1" spans="1:13">
      <c r="A190" s="61">
        <v>189</v>
      </c>
      <c r="B190" s="61" t="s">
        <v>1107</v>
      </c>
      <c r="C190" s="71" t="s">
        <v>1108</v>
      </c>
      <c r="D190" s="63">
        <v>44.75402064</v>
      </c>
      <c r="L190" s="56">
        <f t="shared" si="4"/>
        <v>0</v>
      </c>
      <c r="M190" s="56">
        <f t="shared" si="5"/>
        <v>0</v>
      </c>
    </row>
    <row r="191" customHeight="1" spans="1:13">
      <c r="A191" s="61">
        <v>190</v>
      </c>
      <c r="B191" s="61" t="s">
        <v>1109</v>
      </c>
      <c r="C191" s="62" t="s">
        <v>1110</v>
      </c>
      <c r="D191" s="63">
        <v>50.17784436</v>
      </c>
      <c r="L191" s="56">
        <f t="shared" si="4"/>
        <v>0</v>
      </c>
      <c r="M191" s="56">
        <f t="shared" si="5"/>
        <v>0</v>
      </c>
    </row>
    <row r="192" customHeight="1" spans="1:13">
      <c r="A192" s="61">
        <v>191</v>
      </c>
      <c r="B192" s="61" t="s">
        <v>1111</v>
      </c>
      <c r="C192" s="62" t="s">
        <v>1112</v>
      </c>
      <c r="D192" s="63">
        <v>55.58970816</v>
      </c>
      <c r="L192" s="56">
        <f t="shared" si="4"/>
        <v>0</v>
      </c>
      <c r="M192" s="56">
        <f t="shared" si="5"/>
        <v>0</v>
      </c>
    </row>
    <row r="193" customHeight="1" spans="1:13">
      <c r="A193" s="61">
        <v>192</v>
      </c>
      <c r="B193" s="61" t="s">
        <v>1113</v>
      </c>
      <c r="C193" s="62" t="s">
        <v>1114</v>
      </c>
      <c r="D193" s="63">
        <v>0.52623648</v>
      </c>
      <c r="L193" s="56">
        <f t="shared" si="4"/>
        <v>0</v>
      </c>
      <c r="M193" s="56">
        <f t="shared" si="5"/>
        <v>0</v>
      </c>
    </row>
    <row r="194" customHeight="1" spans="1:13">
      <c r="A194" s="61">
        <v>193</v>
      </c>
      <c r="B194" s="61">
        <v>254479</v>
      </c>
      <c r="C194" s="62" t="s">
        <v>794</v>
      </c>
      <c r="D194" s="63">
        <v>0.5923008</v>
      </c>
      <c r="L194" s="56">
        <f t="shared" si="4"/>
        <v>0</v>
      </c>
      <c r="M194" s="56">
        <f t="shared" si="5"/>
        <v>0</v>
      </c>
    </row>
    <row r="195" customHeight="1" spans="1:13">
      <c r="A195" s="61">
        <v>194</v>
      </c>
      <c r="B195" s="61">
        <v>266533</v>
      </c>
      <c r="C195" s="62" t="s">
        <v>799</v>
      </c>
      <c r="D195" s="63">
        <v>3.7132704</v>
      </c>
      <c r="L195" s="56">
        <f t="shared" ref="L195:L208" si="6">IFERROR(VLOOKUP(I195,$B$2:$D$1000,3,0),0)</f>
        <v>0</v>
      </c>
      <c r="M195" s="56">
        <f t="shared" ref="M195:M208" si="7">K195*L195</f>
        <v>0</v>
      </c>
    </row>
    <row r="196" customHeight="1" spans="1:13">
      <c r="A196" s="61">
        <v>195</v>
      </c>
      <c r="B196" s="61" t="s">
        <v>1115</v>
      </c>
      <c r="C196" s="62" t="s">
        <v>1116</v>
      </c>
      <c r="D196" s="63">
        <v>85.44</v>
      </c>
      <c r="L196" s="56">
        <f t="shared" si="6"/>
        <v>0</v>
      </c>
      <c r="M196" s="56">
        <f t="shared" si="7"/>
        <v>0</v>
      </c>
    </row>
    <row r="197" customHeight="1" spans="1:13">
      <c r="A197" s="61">
        <v>196</v>
      </c>
      <c r="B197" s="61" t="s">
        <v>1117</v>
      </c>
      <c r="C197" s="62" t="s">
        <v>1118</v>
      </c>
      <c r="D197" s="63">
        <v>33.5088</v>
      </c>
      <c r="L197" s="56">
        <f t="shared" si="6"/>
        <v>0</v>
      </c>
      <c r="M197" s="56">
        <f t="shared" si="7"/>
        <v>0</v>
      </c>
    </row>
    <row r="198" customHeight="1" spans="1:13">
      <c r="A198" s="61">
        <v>197</v>
      </c>
      <c r="B198" s="61" t="s">
        <v>1119</v>
      </c>
      <c r="C198" s="62" t="s">
        <v>1120</v>
      </c>
      <c r="D198" s="63">
        <v>97.728</v>
      </c>
      <c r="L198" s="56">
        <f t="shared" si="6"/>
        <v>0</v>
      </c>
      <c r="M198" s="56">
        <f t="shared" si="7"/>
        <v>0</v>
      </c>
    </row>
    <row r="199" customHeight="1" spans="1:13">
      <c r="A199" s="61">
        <v>198</v>
      </c>
      <c r="B199" s="61" t="s">
        <v>1121</v>
      </c>
      <c r="C199" s="62" t="s">
        <v>1122</v>
      </c>
      <c r="D199" s="63">
        <v>97.728</v>
      </c>
      <c r="L199" s="56">
        <f t="shared" si="6"/>
        <v>0</v>
      </c>
      <c r="M199" s="56">
        <f t="shared" si="7"/>
        <v>0</v>
      </c>
    </row>
    <row r="200" customHeight="1" spans="1:13">
      <c r="A200" s="61">
        <v>199</v>
      </c>
      <c r="B200" s="61" t="s">
        <v>1123</v>
      </c>
      <c r="C200" s="62" t="s">
        <v>1124</v>
      </c>
      <c r="D200" s="63">
        <v>31.0844016</v>
      </c>
      <c r="L200" s="56">
        <f t="shared" si="6"/>
        <v>0</v>
      </c>
      <c r="M200" s="56">
        <f t="shared" si="7"/>
        <v>0</v>
      </c>
    </row>
    <row r="201" customHeight="1" spans="1:13">
      <c r="A201" s="61">
        <v>200</v>
      </c>
      <c r="B201" s="61">
        <v>265482</v>
      </c>
      <c r="C201" s="62" t="s">
        <v>1125</v>
      </c>
      <c r="D201" s="63">
        <v>4.7497968</v>
      </c>
      <c r="L201" s="56">
        <f t="shared" si="6"/>
        <v>0</v>
      </c>
      <c r="M201" s="56">
        <f t="shared" si="7"/>
        <v>0</v>
      </c>
    </row>
    <row r="202" customHeight="1" spans="1:13">
      <c r="A202" s="61">
        <v>201</v>
      </c>
      <c r="B202" s="61" t="s">
        <v>1126</v>
      </c>
      <c r="C202" s="62" t="s">
        <v>1127</v>
      </c>
      <c r="D202" s="63">
        <v>341.56</v>
      </c>
      <c r="L202" s="56">
        <f t="shared" si="6"/>
        <v>0</v>
      </c>
      <c r="M202" s="56">
        <f t="shared" si="7"/>
        <v>0</v>
      </c>
    </row>
    <row r="203" customHeight="1" spans="1:13">
      <c r="A203" s="61">
        <v>202</v>
      </c>
      <c r="B203" s="61" t="s">
        <v>1128</v>
      </c>
      <c r="C203" s="62" t="s">
        <v>1129</v>
      </c>
      <c r="D203" s="63">
        <v>292.79</v>
      </c>
      <c r="L203" s="56">
        <f t="shared" si="6"/>
        <v>0</v>
      </c>
      <c r="M203" s="56">
        <f t="shared" si="7"/>
        <v>0</v>
      </c>
    </row>
    <row r="204" customHeight="1" spans="1:13">
      <c r="A204" s="61">
        <v>203</v>
      </c>
      <c r="B204" s="61" t="s">
        <v>1130</v>
      </c>
      <c r="C204" s="64" t="s">
        <v>1131</v>
      </c>
      <c r="D204" s="63">
        <v>36.17</v>
      </c>
      <c r="L204" s="56">
        <f t="shared" si="6"/>
        <v>0</v>
      </c>
      <c r="M204" s="56">
        <f t="shared" si="7"/>
        <v>0</v>
      </c>
    </row>
    <row r="205" customHeight="1" spans="1:13">
      <c r="A205" s="61">
        <v>204</v>
      </c>
      <c r="B205" s="61" t="s">
        <v>1132</v>
      </c>
      <c r="C205" s="64" t="s">
        <v>1133</v>
      </c>
      <c r="D205" s="63">
        <v>36.17</v>
      </c>
      <c r="L205" s="56">
        <f t="shared" si="6"/>
        <v>0</v>
      </c>
      <c r="M205" s="56">
        <f t="shared" si="7"/>
        <v>0</v>
      </c>
    </row>
    <row r="206" customHeight="1" spans="1:13">
      <c r="A206" s="61">
        <v>205</v>
      </c>
      <c r="B206" s="61" t="s">
        <v>1134</v>
      </c>
      <c r="C206" s="64" t="s">
        <v>1135</v>
      </c>
      <c r="D206" s="63">
        <v>36.17</v>
      </c>
      <c r="L206" s="56">
        <f t="shared" si="6"/>
        <v>0</v>
      </c>
      <c r="M206" s="56">
        <f t="shared" si="7"/>
        <v>0</v>
      </c>
    </row>
    <row r="207" customHeight="1" spans="1:13">
      <c r="A207" s="61">
        <v>206</v>
      </c>
      <c r="B207" s="61" t="s">
        <v>1136</v>
      </c>
      <c r="C207" s="64" t="s">
        <v>1137</v>
      </c>
      <c r="D207" s="63">
        <v>36.17</v>
      </c>
      <c r="L207" s="56">
        <f t="shared" si="6"/>
        <v>0</v>
      </c>
      <c r="M207" s="56">
        <f t="shared" si="7"/>
        <v>0</v>
      </c>
    </row>
    <row r="208" customHeight="1" spans="1:13">
      <c r="A208" s="61">
        <v>207</v>
      </c>
      <c r="B208" s="61" t="s">
        <v>1138</v>
      </c>
      <c r="C208" s="64" t="s">
        <v>1139</v>
      </c>
      <c r="D208" s="63">
        <v>41.5955</v>
      </c>
      <c r="L208" s="56">
        <f t="shared" si="6"/>
        <v>0</v>
      </c>
      <c r="M208" s="56">
        <f t="shared" si="7"/>
        <v>0</v>
      </c>
    </row>
  </sheetData>
  <pageMargins left="0.275" right="0.275" top="0.751388888888889" bottom="0.751388888888889" header="0.298611111111111" footer="0.298611111111111"/>
  <pageSetup paperSize="9" orientation="portrait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K19" sqref="K19"/>
    </sheetView>
  </sheetViews>
  <sheetFormatPr defaultColWidth="9" defaultRowHeight="14.25"/>
  <cols>
    <col min="1" max="1" width="13.8833333333333" style="45" customWidth="1"/>
    <col min="2" max="5" width="9" style="45"/>
    <col min="6" max="6" width="20.3833333333333" style="46" customWidth="1"/>
    <col min="7" max="7" width="24" style="46" customWidth="1"/>
    <col min="8" max="10" width="9" style="46"/>
    <col min="11" max="16384" width="9" style="45"/>
  </cols>
  <sheetData>
    <row r="1" ht="17.25" spans="1:12">
      <c r="A1" s="45" t="s">
        <v>1140</v>
      </c>
      <c r="B1" s="45" t="s">
        <v>1141</v>
      </c>
      <c r="F1" s="47" t="s">
        <v>787</v>
      </c>
      <c r="G1" s="48" t="s">
        <v>788</v>
      </c>
      <c r="H1" s="48" t="s">
        <v>113</v>
      </c>
      <c r="I1" s="48" t="s">
        <v>100</v>
      </c>
      <c r="J1" s="48" t="s">
        <v>51</v>
      </c>
      <c r="K1" s="49"/>
      <c r="L1" s="48" t="s">
        <v>789</v>
      </c>
    </row>
    <row r="2" spans="1:12">
      <c r="A2" s="45" t="s">
        <v>1142</v>
      </c>
      <c r="B2" s="45">
        <v>21.64</v>
      </c>
      <c r="F2" s="46" t="s">
        <v>1142</v>
      </c>
      <c r="I2" s="46">
        <f>IFERROR(VLOOKUP(F2,A2:B51,2,0),0)</f>
        <v>21.64</v>
      </c>
      <c r="J2" s="46">
        <f>I2*H2</f>
        <v>0</v>
      </c>
      <c r="L2" s="50">
        <f>SUM(J:J)</f>
        <v>0</v>
      </c>
    </row>
    <row r="3" spans="1:12">
      <c r="A3" s="45" t="s">
        <v>1143</v>
      </c>
      <c r="B3" s="45">
        <v>138.07</v>
      </c>
      <c r="J3" s="46">
        <f t="shared" ref="J3:J53" si="0">I3*H3</f>
        <v>0</v>
      </c>
    </row>
    <row r="4" spans="1:12">
      <c r="A4" s="45" t="s">
        <v>1144</v>
      </c>
      <c r="B4" s="45">
        <v>138.07</v>
      </c>
      <c r="J4" s="46">
        <f t="shared" si="0"/>
        <v>0</v>
      </c>
    </row>
    <row r="5" spans="1:12">
      <c r="A5" s="45" t="s">
        <v>1145</v>
      </c>
      <c r="B5" s="45">
        <v>59.31</v>
      </c>
      <c r="J5" s="46">
        <f t="shared" si="0"/>
        <v>0</v>
      </c>
    </row>
    <row r="6" spans="1:12">
      <c r="A6" s="45" t="s">
        <v>1146</v>
      </c>
      <c r="B6" s="45">
        <v>335.44</v>
      </c>
      <c r="J6" s="46">
        <f t="shared" si="0"/>
        <v>0</v>
      </c>
    </row>
    <row r="7" spans="1:12">
      <c r="A7" s="45" t="s">
        <v>1146</v>
      </c>
      <c r="B7" s="45">
        <v>335.44</v>
      </c>
      <c r="J7" s="46">
        <f t="shared" si="0"/>
        <v>0</v>
      </c>
    </row>
    <row r="8" spans="1:12">
      <c r="A8" s="45" t="s">
        <v>1147</v>
      </c>
      <c r="B8" s="45">
        <v>45.47</v>
      </c>
      <c r="J8" s="46">
        <f t="shared" si="0"/>
        <v>0</v>
      </c>
    </row>
    <row r="9" spans="1:12">
      <c r="A9" s="45" t="s">
        <v>1148</v>
      </c>
      <c r="B9" s="45">
        <v>106.25</v>
      </c>
      <c r="J9" s="46">
        <f t="shared" si="0"/>
        <v>0</v>
      </c>
    </row>
    <row r="10" spans="1:12">
      <c r="A10" s="45" t="s">
        <v>1149</v>
      </c>
      <c r="B10" s="45">
        <v>113.4</v>
      </c>
      <c r="J10" s="46">
        <f t="shared" si="0"/>
        <v>0</v>
      </c>
    </row>
    <row r="11" spans="1:12">
      <c r="A11" s="45" t="s">
        <v>1150</v>
      </c>
      <c r="B11" s="45">
        <v>39.72</v>
      </c>
      <c r="J11" s="46">
        <f t="shared" si="0"/>
        <v>0</v>
      </c>
    </row>
    <row r="12" spans="1:12">
      <c r="A12" s="45" t="s">
        <v>1151</v>
      </c>
      <c r="B12" s="45">
        <v>69.58</v>
      </c>
      <c r="J12" s="46">
        <f t="shared" si="0"/>
        <v>0</v>
      </c>
    </row>
    <row r="13" spans="1:12">
      <c r="A13" s="45" t="s">
        <v>1152</v>
      </c>
      <c r="B13" s="45">
        <v>158.34</v>
      </c>
      <c r="J13" s="46">
        <f t="shared" si="0"/>
        <v>0</v>
      </c>
    </row>
    <row r="14" spans="1:12">
      <c r="A14" s="45" t="s">
        <v>1152</v>
      </c>
      <c r="B14" s="45">
        <v>158.34</v>
      </c>
      <c r="J14" s="46">
        <f t="shared" si="0"/>
        <v>0</v>
      </c>
    </row>
    <row r="15" spans="1:12">
      <c r="A15" s="45" t="s">
        <v>1152</v>
      </c>
      <c r="B15" s="45">
        <v>205.73</v>
      </c>
      <c r="J15" s="46">
        <f t="shared" si="0"/>
        <v>0</v>
      </c>
    </row>
    <row r="16" spans="1:12">
      <c r="A16" s="45" t="s">
        <v>1152</v>
      </c>
      <c r="B16" s="45">
        <v>158.34</v>
      </c>
      <c r="J16" s="46">
        <f t="shared" si="0"/>
        <v>0</v>
      </c>
    </row>
    <row r="17" spans="1:10">
      <c r="A17" s="45" t="s">
        <v>1153</v>
      </c>
      <c r="B17" s="45">
        <v>138.89</v>
      </c>
      <c r="J17" s="46">
        <f t="shared" si="0"/>
        <v>0</v>
      </c>
    </row>
    <row r="18" spans="1:10">
      <c r="A18" s="45" t="s">
        <v>1154</v>
      </c>
      <c r="B18" s="45">
        <v>150.67</v>
      </c>
      <c r="J18" s="46">
        <f t="shared" si="0"/>
        <v>0</v>
      </c>
    </row>
    <row r="19" spans="1:10">
      <c r="A19" s="45" t="s">
        <v>1155</v>
      </c>
      <c r="B19" s="45">
        <v>44.38</v>
      </c>
      <c r="J19" s="46">
        <f t="shared" si="0"/>
        <v>0</v>
      </c>
    </row>
    <row r="20" spans="1:10">
      <c r="A20" s="45" t="s">
        <v>1156</v>
      </c>
      <c r="B20" s="45">
        <v>65.61</v>
      </c>
      <c r="J20" s="46">
        <f t="shared" si="0"/>
        <v>0</v>
      </c>
    </row>
    <row r="21" spans="1:10">
      <c r="A21" s="45" t="s">
        <v>1157</v>
      </c>
      <c r="B21" s="45">
        <v>11.78</v>
      </c>
      <c r="J21" s="46">
        <f t="shared" si="0"/>
        <v>0</v>
      </c>
    </row>
    <row r="22" spans="1:10">
      <c r="A22" s="45" t="s">
        <v>1158</v>
      </c>
      <c r="B22" s="45">
        <v>56.41</v>
      </c>
      <c r="J22" s="46">
        <f t="shared" si="0"/>
        <v>0</v>
      </c>
    </row>
    <row r="23" spans="1:10">
      <c r="A23" s="45" t="s">
        <v>1159</v>
      </c>
      <c r="B23" s="45">
        <v>377.08</v>
      </c>
      <c r="J23" s="46">
        <f t="shared" si="0"/>
        <v>0</v>
      </c>
    </row>
    <row r="24" spans="1:10">
      <c r="A24" s="45" t="s">
        <v>1159</v>
      </c>
      <c r="B24" s="45">
        <v>377.08</v>
      </c>
      <c r="J24" s="46">
        <f t="shared" si="0"/>
        <v>0</v>
      </c>
    </row>
    <row r="25" spans="1:10">
      <c r="A25" s="45" t="s">
        <v>1160</v>
      </c>
      <c r="B25" s="45">
        <v>62.18</v>
      </c>
      <c r="J25" s="46">
        <f t="shared" si="0"/>
        <v>0</v>
      </c>
    </row>
    <row r="26" spans="1:10">
      <c r="A26" s="45" t="s">
        <v>1161</v>
      </c>
      <c r="B26" s="45">
        <v>519.39</v>
      </c>
      <c r="J26" s="46">
        <f t="shared" si="0"/>
        <v>0</v>
      </c>
    </row>
    <row r="27" spans="1:10">
      <c r="A27" s="45" t="s">
        <v>1162</v>
      </c>
      <c r="B27" s="45">
        <v>366.12</v>
      </c>
      <c r="J27" s="46">
        <f t="shared" si="0"/>
        <v>0</v>
      </c>
    </row>
    <row r="28" spans="1:10">
      <c r="A28" s="45" t="s">
        <v>1162</v>
      </c>
      <c r="B28" s="45">
        <v>366.12</v>
      </c>
      <c r="J28" s="46">
        <f t="shared" si="0"/>
        <v>0</v>
      </c>
    </row>
    <row r="29" spans="1:10">
      <c r="A29" s="45" t="s">
        <v>1163</v>
      </c>
      <c r="B29" s="45">
        <v>7.67</v>
      </c>
      <c r="J29" s="46">
        <f t="shared" si="0"/>
        <v>0</v>
      </c>
    </row>
    <row r="30" spans="1:10">
      <c r="A30" s="45" t="s">
        <v>1164</v>
      </c>
      <c r="B30" s="45">
        <v>9.18</v>
      </c>
      <c r="J30" s="46">
        <f t="shared" si="0"/>
        <v>0</v>
      </c>
    </row>
    <row r="31" spans="1:10">
      <c r="A31" s="45" t="s">
        <v>1165</v>
      </c>
      <c r="B31" s="45">
        <v>9.72</v>
      </c>
      <c r="J31" s="46">
        <f t="shared" si="0"/>
        <v>0</v>
      </c>
    </row>
    <row r="32" spans="1:10">
      <c r="A32" s="45" t="s">
        <v>1166</v>
      </c>
      <c r="B32" s="45">
        <v>11.78</v>
      </c>
      <c r="J32" s="46">
        <f t="shared" si="0"/>
        <v>0</v>
      </c>
    </row>
    <row r="33" spans="1:10">
      <c r="A33" s="45" t="s">
        <v>1167</v>
      </c>
      <c r="B33" s="45">
        <v>12.06</v>
      </c>
      <c r="J33" s="46">
        <f t="shared" si="0"/>
        <v>0</v>
      </c>
    </row>
    <row r="34" spans="1:10">
      <c r="A34" s="45" t="s">
        <v>1168</v>
      </c>
      <c r="B34" s="45">
        <v>12.88</v>
      </c>
      <c r="J34" s="46">
        <f t="shared" si="0"/>
        <v>0</v>
      </c>
    </row>
    <row r="35" spans="1:10">
      <c r="A35" s="45" t="s">
        <v>1169</v>
      </c>
      <c r="B35" s="45">
        <v>13.29</v>
      </c>
      <c r="J35" s="46">
        <f t="shared" si="0"/>
        <v>0</v>
      </c>
    </row>
    <row r="36" spans="1:10">
      <c r="A36" s="45" t="s">
        <v>1170</v>
      </c>
      <c r="B36" s="45">
        <v>13.29</v>
      </c>
      <c r="J36" s="46">
        <f t="shared" si="0"/>
        <v>0</v>
      </c>
    </row>
    <row r="37" spans="1:10">
      <c r="A37" s="45" t="s">
        <v>1171</v>
      </c>
      <c r="B37" s="45">
        <v>96.84</v>
      </c>
      <c r="J37" s="46">
        <f t="shared" si="0"/>
        <v>0</v>
      </c>
    </row>
    <row r="38" spans="1:10">
      <c r="A38" s="45" t="s">
        <v>1172</v>
      </c>
      <c r="B38" s="45">
        <v>103.96</v>
      </c>
      <c r="J38" s="46">
        <f t="shared" si="0"/>
        <v>0</v>
      </c>
    </row>
    <row r="39" spans="1:10">
      <c r="A39" s="45" t="s">
        <v>1173</v>
      </c>
      <c r="B39" s="45">
        <v>112.73</v>
      </c>
      <c r="J39" s="46">
        <f t="shared" si="0"/>
        <v>0</v>
      </c>
    </row>
    <row r="40" spans="1:10">
      <c r="A40" s="45" t="s">
        <v>1174</v>
      </c>
      <c r="B40" s="45">
        <v>96.98</v>
      </c>
      <c r="J40" s="46">
        <f t="shared" si="0"/>
        <v>0</v>
      </c>
    </row>
    <row r="41" spans="1:10">
      <c r="A41" s="45" t="s">
        <v>1175</v>
      </c>
      <c r="B41" s="45">
        <v>106.42</v>
      </c>
      <c r="J41" s="46">
        <f t="shared" si="0"/>
        <v>0</v>
      </c>
    </row>
    <row r="42" spans="1:10">
      <c r="A42" s="45" t="s">
        <v>1176</v>
      </c>
      <c r="B42" s="45">
        <v>129.16</v>
      </c>
      <c r="J42" s="46">
        <f t="shared" si="0"/>
        <v>0</v>
      </c>
    </row>
    <row r="43" spans="1:10">
      <c r="A43" s="45" t="s">
        <v>1176</v>
      </c>
      <c r="B43" s="45">
        <v>129.16</v>
      </c>
      <c r="J43" s="46">
        <f t="shared" si="0"/>
        <v>0</v>
      </c>
    </row>
    <row r="44" spans="1:10">
      <c r="A44" s="45" t="s">
        <v>1176</v>
      </c>
      <c r="B44" s="45">
        <v>129.16</v>
      </c>
      <c r="J44" s="46">
        <f t="shared" si="0"/>
        <v>0</v>
      </c>
    </row>
    <row r="45" spans="1:10">
      <c r="A45" s="45" t="s">
        <v>1176</v>
      </c>
      <c r="B45" s="45">
        <v>178.88</v>
      </c>
      <c r="J45" s="46">
        <f t="shared" si="0"/>
        <v>0</v>
      </c>
    </row>
    <row r="46" spans="1:10">
      <c r="A46" s="45" t="s">
        <v>1177</v>
      </c>
      <c r="B46" s="45">
        <v>44.24</v>
      </c>
      <c r="J46" s="46">
        <f t="shared" si="0"/>
        <v>0</v>
      </c>
    </row>
    <row r="47" spans="1:10">
      <c r="A47" s="45" t="s">
        <v>1178</v>
      </c>
      <c r="B47" s="45">
        <v>13.15</v>
      </c>
      <c r="J47" s="46">
        <f t="shared" si="0"/>
        <v>0</v>
      </c>
    </row>
    <row r="48" spans="1:10">
      <c r="A48" s="45" t="s">
        <v>1179</v>
      </c>
      <c r="B48" s="45">
        <v>88.35</v>
      </c>
      <c r="J48" s="46">
        <f t="shared" si="0"/>
        <v>0</v>
      </c>
    </row>
    <row r="49" spans="1:10">
      <c r="A49" s="45" t="s">
        <v>1180</v>
      </c>
      <c r="B49" s="45">
        <v>93</v>
      </c>
      <c r="J49" s="46">
        <f t="shared" si="0"/>
        <v>0</v>
      </c>
    </row>
    <row r="50" spans="1:10">
      <c r="A50" s="45" t="s">
        <v>1169</v>
      </c>
      <c r="B50" s="45">
        <v>13.29</v>
      </c>
      <c r="J50" s="46">
        <f t="shared" si="0"/>
        <v>0</v>
      </c>
    </row>
    <row r="51" spans="1:10">
      <c r="A51" s="45" t="s">
        <v>1181</v>
      </c>
      <c r="B51" s="45">
        <v>208.69</v>
      </c>
      <c r="J51" s="46">
        <f t="shared" si="0"/>
        <v>0</v>
      </c>
    </row>
    <row r="52" spans="1:10">
      <c r="B52" s="45">
        <v>5733.34</v>
      </c>
      <c r="J52" s="46">
        <f t="shared" si="0"/>
        <v>0</v>
      </c>
    </row>
    <row r="53" spans="1:10">
      <c r="J53" s="46">
        <f t="shared" si="0"/>
        <v>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zoomScale="115" zoomScaleNormal="115" workbookViewId="0">
      <pane ySplit="1" topLeftCell="A2" activePane="bottomLeft" state="frozen"/>
      <selection/>
      <selection pane="bottomLeft" activeCell="D2" sqref="D2"/>
    </sheetView>
  </sheetViews>
  <sheetFormatPr defaultColWidth="9" defaultRowHeight="15.75" outlineLevelCol="5"/>
  <cols>
    <col min="1" max="2" width="9.5" style="40" customWidth="1"/>
    <col min="3" max="3" width="10.1333333333333" style="40" customWidth="1"/>
    <col min="4" max="5" width="14.75" style="40" customWidth="1"/>
    <col min="6" max="6" width="23.1333333333333" style="40" customWidth="1"/>
    <col min="7" max="16384" width="9" style="40"/>
  </cols>
  <sheetData>
    <row r="1" ht="33.75" customHeight="1" spans="1:6">
      <c r="A1" s="41" t="s">
        <v>1182</v>
      </c>
      <c r="B1" s="41" t="s">
        <v>1183</v>
      </c>
      <c r="C1" s="41" t="s">
        <v>1184</v>
      </c>
      <c r="D1" s="41" t="s">
        <v>1185</v>
      </c>
      <c r="E1" s="41" t="s">
        <v>1186</v>
      </c>
      <c r="F1" s="41" t="s">
        <v>227</v>
      </c>
    </row>
    <row r="2" ht="51" customHeight="1" spans="1:6">
      <c r="A2" s="42" t="s">
        <v>1187</v>
      </c>
      <c r="B2" s="42" t="s">
        <v>1188</v>
      </c>
      <c r="C2" s="42">
        <v>46</v>
      </c>
      <c r="D2" s="42">
        <v>18000</v>
      </c>
      <c r="E2" s="42">
        <v>0.83</v>
      </c>
      <c r="F2" s="42"/>
    </row>
    <row r="3" ht="51" customHeight="1" spans="1:6">
      <c r="A3" s="42" t="s">
        <v>1189</v>
      </c>
      <c r="B3" s="42" t="s">
        <v>1190</v>
      </c>
      <c r="C3" s="42">
        <v>56</v>
      </c>
      <c r="D3" s="42">
        <v>18000</v>
      </c>
      <c r="E3" s="42">
        <v>1.01</v>
      </c>
      <c r="F3" s="42"/>
    </row>
    <row r="4" ht="75" customHeight="1" spans="1:6">
      <c r="A4" s="43" t="s">
        <v>1191</v>
      </c>
      <c r="B4" s="43" t="s">
        <v>1192</v>
      </c>
      <c r="C4" s="43">
        <v>66</v>
      </c>
      <c r="D4" s="43">
        <v>18000</v>
      </c>
      <c r="E4" s="43">
        <v>1.19</v>
      </c>
      <c r="F4" s="43"/>
    </row>
    <row r="5" ht="51" customHeight="1" spans="1:6">
      <c r="A5" s="42" t="s">
        <v>1193</v>
      </c>
      <c r="B5" s="42" t="s">
        <v>1194</v>
      </c>
      <c r="C5" s="42">
        <v>120</v>
      </c>
      <c r="D5" s="42">
        <v>24000</v>
      </c>
      <c r="E5" s="42">
        <v>2.88</v>
      </c>
      <c r="F5" s="42"/>
    </row>
    <row r="6" ht="51" customHeight="1" spans="1:6">
      <c r="A6" s="42" t="s">
        <v>1195</v>
      </c>
      <c r="B6" s="42" t="s">
        <v>1196</v>
      </c>
      <c r="C6" s="42">
        <v>55</v>
      </c>
      <c r="D6" s="42">
        <v>18000</v>
      </c>
      <c r="E6" s="42">
        <v>0.99</v>
      </c>
      <c r="F6" s="42"/>
    </row>
    <row r="7" ht="51" customHeight="1" spans="1:6">
      <c r="A7" s="42" t="s">
        <v>1197</v>
      </c>
      <c r="B7" s="42" t="s">
        <v>1198</v>
      </c>
      <c r="C7" s="42">
        <v>64</v>
      </c>
      <c r="D7" s="42">
        <v>18000</v>
      </c>
      <c r="E7" s="42">
        <v>1.15</v>
      </c>
      <c r="F7" s="42"/>
    </row>
    <row r="8" ht="51" customHeight="1" spans="1:6">
      <c r="A8" s="42" t="s">
        <v>1199</v>
      </c>
      <c r="B8" s="42" t="s">
        <v>1200</v>
      </c>
      <c r="C8" s="42">
        <v>74</v>
      </c>
      <c r="D8" s="42">
        <v>18000</v>
      </c>
      <c r="E8" s="42">
        <v>1.33</v>
      </c>
      <c r="F8" s="42"/>
    </row>
    <row r="9" ht="51" customHeight="1" spans="1:6">
      <c r="A9" s="42" t="s">
        <v>1201</v>
      </c>
      <c r="B9" s="42" t="s">
        <v>1202</v>
      </c>
      <c r="C9" s="42">
        <v>78</v>
      </c>
      <c r="D9" s="42">
        <v>18000</v>
      </c>
      <c r="E9" s="42">
        <v>1.4</v>
      </c>
      <c r="F9" s="42"/>
    </row>
    <row r="10" ht="51" customHeight="1" spans="1:6">
      <c r="A10" s="42" t="s">
        <v>1203</v>
      </c>
      <c r="B10" s="42" t="s">
        <v>1204</v>
      </c>
      <c r="C10" s="42">
        <v>72</v>
      </c>
      <c r="D10" s="42">
        <v>18000</v>
      </c>
      <c r="E10" s="42">
        <v>1.3</v>
      </c>
      <c r="F10" s="42"/>
    </row>
    <row r="11" ht="51" customHeight="1" spans="1:6">
      <c r="A11" s="42" t="s">
        <v>1205</v>
      </c>
      <c r="B11" s="42" t="s">
        <v>1206</v>
      </c>
      <c r="C11" s="42">
        <v>82</v>
      </c>
      <c r="D11" s="42">
        <v>18000</v>
      </c>
      <c r="E11" s="42">
        <v>1.48</v>
      </c>
      <c r="F11" s="42"/>
    </row>
    <row r="12" ht="51" customHeight="1" spans="1:6">
      <c r="A12" s="42" t="s">
        <v>1207</v>
      </c>
      <c r="B12" s="42" t="s">
        <v>1208</v>
      </c>
      <c r="C12" s="42">
        <v>92</v>
      </c>
      <c r="D12" s="42">
        <v>18000</v>
      </c>
      <c r="E12" s="42">
        <v>1.66</v>
      </c>
      <c r="F12" s="42"/>
    </row>
    <row r="13" ht="51" customHeight="1" spans="1:6">
      <c r="A13" s="42" t="s">
        <v>1209</v>
      </c>
      <c r="B13" s="42" t="s">
        <v>1210</v>
      </c>
      <c r="C13" s="42">
        <v>77</v>
      </c>
      <c r="D13" s="42">
        <v>18000</v>
      </c>
      <c r="E13" s="42">
        <v>1.39</v>
      </c>
      <c r="F13" s="42"/>
    </row>
    <row r="14" ht="51" customHeight="1" spans="1:6">
      <c r="A14" s="42" t="s">
        <v>1211</v>
      </c>
      <c r="B14" s="42" t="s">
        <v>1212</v>
      </c>
      <c r="C14" s="42">
        <v>92</v>
      </c>
      <c r="D14" s="42">
        <v>18000</v>
      </c>
      <c r="E14" s="42">
        <v>1.66</v>
      </c>
      <c r="F14" s="42"/>
    </row>
    <row r="15" ht="51" customHeight="1" spans="1:6">
      <c r="A15" s="42" t="s">
        <v>1213</v>
      </c>
      <c r="B15" s="42" t="s">
        <v>1214</v>
      </c>
      <c r="C15" s="42">
        <v>102</v>
      </c>
      <c r="D15" s="42">
        <v>18000</v>
      </c>
      <c r="E15" s="42">
        <v>1.84</v>
      </c>
      <c r="F15" s="42"/>
    </row>
    <row r="16" ht="51" customHeight="1" spans="1:6">
      <c r="A16" s="42" t="s">
        <v>1215</v>
      </c>
      <c r="B16" s="42" t="s">
        <v>1216</v>
      </c>
      <c r="C16" s="42">
        <v>138</v>
      </c>
      <c r="D16" s="42">
        <v>20000</v>
      </c>
      <c r="E16" s="42">
        <v>2.76</v>
      </c>
      <c r="F16" s="42"/>
    </row>
    <row r="17" ht="51" customHeight="1" spans="1:6">
      <c r="A17" s="42" t="s">
        <v>1217</v>
      </c>
      <c r="B17" s="42" t="s">
        <v>1218</v>
      </c>
      <c r="C17" s="42">
        <v>154</v>
      </c>
      <c r="D17" s="42">
        <v>20000</v>
      </c>
      <c r="E17" s="42">
        <v>3.08</v>
      </c>
      <c r="F17" s="42"/>
    </row>
    <row r="18" ht="51" customHeight="1" spans="1:6">
      <c r="A18" s="42" t="s">
        <v>1219</v>
      </c>
      <c r="B18" s="42" t="s">
        <v>1220</v>
      </c>
      <c r="C18" s="42">
        <v>148</v>
      </c>
      <c r="D18" s="42">
        <v>20000</v>
      </c>
      <c r="E18" s="42">
        <v>2.96</v>
      </c>
      <c r="F18" s="42"/>
    </row>
    <row r="19" ht="51" customHeight="1" spans="1:6">
      <c r="A19" s="42" t="s">
        <v>1221</v>
      </c>
      <c r="B19" s="42"/>
      <c r="C19" s="42">
        <v>135</v>
      </c>
      <c r="D19" s="42">
        <v>20000</v>
      </c>
      <c r="E19" s="42">
        <v>2.7</v>
      </c>
      <c r="F19" s="42"/>
    </row>
    <row r="20" ht="51" customHeight="1" spans="1:6">
      <c r="A20" s="42" t="s">
        <v>1222</v>
      </c>
      <c r="B20" s="42" t="s">
        <v>1223</v>
      </c>
      <c r="C20" s="42">
        <v>122</v>
      </c>
      <c r="D20" s="42">
        <v>18000</v>
      </c>
      <c r="E20" s="42">
        <v>2.2</v>
      </c>
      <c r="F20" s="42"/>
    </row>
    <row r="21" ht="51" customHeight="1" spans="1:6">
      <c r="A21" s="42" t="s">
        <v>1224</v>
      </c>
      <c r="B21" s="42" t="s">
        <v>1225</v>
      </c>
      <c r="C21" s="42">
        <v>107</v>
      </c>
      <c r="D21" s="42">
        <v>18000</v>
      </c>
      <c r="E21" s="42">
        <v>1.93</v>
      </c>
      <c r="F21" s="42"/>
    </row>
    <row r="22" ht="51" customHeight="1" spans="1:6">
      <c r="A22" s="42" t="s">
        <v>1226</v>
      </c>
      <c r="B22" s="42" t="s">
        <v>1227</v>
      </c>
      <c r="C22" s="42">
        <v>156</v>
      </c>
      <c r="D22" s="42">
        <v>24000</v>
      </c>
      <c r="E22" s="42">
        <v>3.74</v>
      </c>
      <c r="F22" s="42"/>
    </row>
    <row r="23" ht="51" customHeight="1" spans="1:6">
      <c r="A23" s="42" t="s">
        <v>1228</v>
      </c>
      <c r="B23" s="42" t="s">
        <v>1229</v>
      </c>
      <c r="C23" s="42">
        <v>167</v>
      </c>
      <c r="D23" s="42">
        <v>24000</v>
      </c>
      <c r="E23" s="42">
        <v>4.01</v>
      </c>
      <c r="F23" s="42"/>
    </row>
    <row r="24" ht="51" customHeight="1" spans="1:6">
      <c r="A24" s="42" t="s">
        <v>1230</v>
      </c>
      <c r="B24" s="42" t="s">
        <v>1231</v>
      </c>
      <c r="C24" s="42">
        <v>218</v>
      </c>
      <c r="D24" s="42">
        <v>25000</v>
      </c>
      <c r="E24" s="42">
        <v>5.45</v>
      </c>
      <c r="F24" s="42"/>
    </row>
    <row r="25" ht="51" customHeight="1" spans="1:6">
      <c r="A25" s="42" t="s">
        <v>1232</v>
      </c>
      <c r="B25" s="42"/>
      <c r="C25" s="42">
        <v>72</v>
      </c>
      <c r="D25" s="42">
        <v>18000</v>
      </c>
      <c r="E25" s="42">
        <v>1.3</v>
      </c>
      <c r="F25" s="42"/>
    </row>
    <row r="26" s="39" customFormat="1" ht="99" customHeight="1" spans="1:6">
      <c r="A26" s="42" t="s">
        <v>1233</v>
      </c>
      <c r="B26" s="44"/>
      <c r="C26" s="42">
        <v>131.4</v>
      </c>
      <c r="D26" s="44"/>
      <c r="E26" s="42">
        <v>2.82</v>
      </c>
      <c r="F26" s="42"/>
    </row>
    <row r="27" s="39" customFormat="1" ht="99" customHeight="1" spans="1:6">
      <c r="A27" s="42" t="s">
        <v>1234</v>
      </c>
      <c r="B27" s="44"/>
      <c r="C27" s="42">
        <v>153.09</v>
      </c>
      <c r="D27" s="44"/>
      <c r="E27" s="42">
        <v>3.3</v>
      </c>
      <c r="F27" s="42"/>
    </row>
    <row r="28" s="39" customFormat="1" ht="99" customHeight="1" spans="1:6">
      <c r="A28" s="42" t="s">
        <v>1235</v>
      </c>
      <c r="B28" s="44"/>
      <c r="C28" s="42">
        <v>161.25</v>
      </c>
      <c r="D28" s="44"/>
      <c r="E28" s="42">
        <v>3.45</v>
      </c>
      <c r="F28" s="42"/>
    </row>
    <row r="29" s="39" customFormat="1" ht="99" customHeight="1" spans="1:6">
      <c r="A29" s="42" t="s">
        <v>1236</v>
      </c>
      <c r="B29" s="44"/>
      <c r="C29" s="42">
        <v>138</v>
      </c>
      <c r="D29" s="44"/>
      <c r="E29" s="42">
        <v>2.35</v>
      </c>
      <c r="F29" s="42"/>
    </row>
    <row r="30" s="39" customFormat="1" ht="99" customHeight="1" spans="1:6">
      <c r="A30" s="42" t="s">
        <v>1237</v>
      </c>
      <c r="B30" s="44"/>
      <c r="C30" s="42">
        <v>154</v>
      </c>
      <c r="D30" s="44"/>
      <c r="E30" s="42">
        <v>2.62</v>
      </c>
      <c r="F30" s="42"/>
    </row>
    <row r="31" s="39" customFormat="1" ht="99" customHeight="1" spans="1:6">
      <c r="A31" s="42" t="s">
        <v>1238</v>
      </c>
      <c r="B31" s="44"/>
      <c r="C31" s="42">
        <v>148</v>
      </c>
      <c r="D31" s="44"/>
      <c r="E31" s="42">
        <v>2.52</v>
      </c>
      <c r="F31" s="42"/>
    </row>
    <row r="32" s="39" customFormat="1" ht="99" customHeight="1" spans="1:6">
      <c r="A32" s="42" t="s">
        <v>1214</v>
      </c>
      <c r="B32" s="44"/>
      <c r="C32" s="42">
        <v>102</v>
      </c>
      <c r="D32" s="44"/>
      <c r="E32" s="42">
        <v>1.62</v>
      </c>
      <c r="F32" s="42"/>
    </row>
    <row r="33" s="39" customFormat="1" ht="99" customHeight="1" spans="1:6">
      <c r="A33" s="42" t="s">
        <v>1206</v>
      </c>
      <c r="B33" s="44"/>
      <c r="C33" s="42">
        <v>82</v>
      </c>
      <c r="D33" s="44"/>
      <c r="E33" s="42">
        <v>1.31</v>
      </c>
      <c r="F33" s="42"/>
    </row>
    <row r="34" s="39" customFormat="1" ht="99" customHeight="1" spans="1:6">
      <c r="A34" s="42" t="s">
        <v>1239</v>
      </c>
      <c r="B34" s="44"/>
      <c r="C34" s="42">
        <v>92</v>
      </c>
      <c r="D34" s="44"/>
      <c r="E34" s="42">
        <v>1.47</v>
      </c>
      <c r="F34" s="42"/>
    </row>
    <row r="35" s="39" customFormat="1" ht="99" customHeight="1" spans="1:6">
      <c r="A35" s="42" t="s">
        <v>1223</v>
      </c>
      <c r="B35" s="44"/>
      <c r="C35" s="42">
        <v>122</v>
      </c>
      <c r="D35" s="44"/>
      <c r="E35" s="42">
        <v>1.95</v>
      </c>
      <c r="F35" s="42"/>
    </row>
    <row r="36" s="39" customFormat="1" ht="99" customHeight="1" spans="1:6">
      <c r="A36" s="42" t="s">
        <v>1225</v>
      </c>
      <c r="B36" s="44"/>
      <c r="C36" s="42">
        <v>107</v>
      </c>
      <c r="D36" s="44"/>
      <c r="E36" s="42">
        <v>1.64</v>
      </c>
      <c r="F36" s="42"/>
    </row>
    <row r="37" s="39" customFormat="1" ht="99" customHeight="1" spans="1:6">
      <c r="A37" s="42" t="s">
        <v>1200</v>
      </c>
      <c r="B37" s="44"/>
      <c r="C37" s="42">
        <v>74</v>
      </c>
      <c r="D37" s="44"/>
      <c r="E37" s="42">
        <v>1.15</v>
      </c>
      <c r="F37" s="42"/>
    </row>
    <row r="38" s="39" customFormat="1" ht="99" customHeight="1" spans="1:6">
      <c r="A38" s="42" t="s">
        <v>1198</v>
      </c>
      <c r="B38" s="44"/>
      <c r="C38" s="42">
        <v>64</v>
      </c>
      <c r="D38" s="44"/>
      <c r="E38" s="42">
        <v>0.98</v>
      </c>
      <c r="F38" s="42"/>
    </row>
    <row r="39" s="39" customFormat="1" ht="99" customHeight="1" spans="1:6">
      <c r="A39" s="42" t="s">
        <v>1240</v>
      </c>
      <c r="B39" s="44"/>
      <c r="C39" s="42">
        <v>120</v>
      </c>
      <c r="D39" s="44"/>
      <c r="E39" s="42">
        <v>2.48</v>
      </c>
      <c r="F39" s="42"/>
    </row>
    <row r="40" s="39" customFormat="1" ht="99" customHeight="1" spans="1:6">
      <c r="A40" s="42" t="s">
        <v>1188</v>
      </c>
      <c r="B40" s="44"/>
      <c r="C40" s="42">
        <v>46</v>
      </c>
      <c r="D40" s="44"/>
      <c r="E40" s="42">
        <v>0.72</v>
      </c>
      <c r="F40" s="42"/>
    </row>
    <row r="41" s="39" customFormat="1" ht="99" customHeight="1" spans="1:6">
      <c r="A41" s="42" t="s">
        <v>1190</v>
      </c>
      <c r="B41" s="44"/>
      <c r="C41" s="42">
        <v>56</v>
      </c>
      <c r="D41" s="44"/>
      <c r="E41" s="42">
        <v>0.86</v>
      </c>
      <c r="F41" s="42"/>
    </row>
    <row r="42" s="39" customFormat="1" ht="99" customHeight="1" spans="1:6">
      <c r="A42" s="42" t="s">
        <v>1241</v>
      </c>
      <c r="B42" s="44"/>
      <c r="C42" s="42">
        <v>165.8</v>
      </c>
      <c r="D42" s="44"/>
      <c r="E42" s="42">
        <v>3.83</v>
      </c>
      <c r="F42" s="42"/>
    </row>
    <row r="43" s="39" customFormat="1" ht="99" customHeight="1" spans="1:6">
      <c r="A43" s="42" t="s">
        <v>1242</v>
      </c>
      <c r="B43" s="44"/>
      <c r="C43" s="42">
        <v>54.21</v>
      </c>
      <c r="D43" s="44"/>
      <c r="E43" s="42">
        <v>1.2</v>
      </c>
      <c r="F43" s="42"/>
    </row>
  </sheetData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opLeftCell="A17" workbookViewId="0">
      <selection activeCell="H9" sqref="H9"/>
    </sheetView>
  </sheetViews>
  <sheetFormatPr defaultColWidth="9" defaultRowHeight="20.1" customHeight="1" outlineLevelCol="6"/>
  <cols>
    <col min="1" max="1" width="21.8833333333333" style="30" customWidth="1"/>
    <col min="2" max="2" width="12.6333333333333" style="30" customWidth="1"/>
    <col min="3" max="3" width="8.5" style="30" customWidth="1"/>
    <col min="4" max="4" width="15" style="30" customWidth="1"/>
    <col min="5" max="5" width="11.25" style="30" customWidth="1"/>
    <col min="6" max="7" width="9.88333333333333" style="30" customWidth="1"/>
    <col min="8" max="16384" width="9" style="30"/>
  </cols>
  <sheetData>
    <row r="1" ht="15.75" spans="1:7">
      <c r="A1" s="30" t="s">
        <v>1243</v>
      </c>
    </row>
    <row r="2" ht="27.95" customHeight="1" spans="1:7">
      <c r="A2" s="31" t="s">
        <v>1244</v>
      </c>
      <c r="B2" s="32" t="s">
        <v>1245</v>
      </c>
      <c r="C2" s="33" t="s">
        <v>1246</v>
      </c>
      <c r="D2" s="33" t="s">
        <v>1247</v>
      </c>
      <c r="E2" s="33" t="s">
        <v>1248</v>
      </c>
      <c r="F2" s="33" t="s">
        <v>1249</v>
      </c>
      <c r="G2" s="33" t="s">
        <v>1250</v>
      </c>
    </row>
    <row r="3" ht="23.1" customHeight="1" spans="1:7">
      <c r="A3" s="33" t="s">
        <v>1251</v>
      </c>
      <c r="B3" s="34">
        <v>35</v>
      </c>
      <c r="C3" s="33">
        <v>105</v>
      </c>
      <c r="D3" s="33">
        <v>20</v>
      </c>
      <c r="E3" s="35">
        <f t="shared" ref="E3:E58" si="0">D3/C3</f>
        <v>0.19047619047619</v>
      </c>
      <c r="F3" s="36">
        <f t="shared" ref="F3:F58" si="1">D3*B3</f>
        <v>700</v>
      </c>
      <c r="G3" s="36">
        <f t="shared" ref="G3:G52" si="2">E3*B3*C3/C3</f>
        <v>6.66666666666667</v>
      </c>
    </row>
    <row r="4" customHeight="1" spans="1:7">
      <c r="A4" s="33" t="s">
        <v>1252</v>
      </c>
      <c r="B4" s="33">
        <v>35</v>
      </c>
      <c r="C4" s="33">
        <v>75</v>
      </c>
      <c r="D4" s="33">
        <v>20</v>
      </c>
      <c r="E4" s="35">
        <f t="shared" si="0"/>
        <v>0.266666666666667</v>
      </c>
      <c r="F4" s="36">
        <f t="shared" si="1"/>
        <v>700</v>
      </c>
      <c r="G4" s="36">
        <f t="shared" si="2"/>
        <v>9.33333333333333</v>
      </c>
    </row>
    <row r="5" customHeight="1" spans="1:7">
      <c r="A5" s="33" t="s">
        <v>1253</v>
      </c>
      <c r="B5" s="33">
        <v>23</v>
      </c>
      <c r="C5" s="37">
        <v>61</v>
      </c>
      <c r="D5" s="33">
        <v>20</v>
      </c>
      <c r="E5" s="35">
        <f t="shared" si="0"/>
        <v>0.327868852459016</v>
      </c>
      <c r="F5" s="36">
        <f t="shared" si="1"/>
        <v>460</v>
      </c>
      <c r="G5" s="36">
        <f t="shared" si="2"/>
        <v>7.54098360655738</v>
      </c>
    </row>
    <row r="6" customHeight="1" spans="1:7">
      <c r="A6" s="33" t="s">
        <v>1254</v>
      </c>
      <c r="B6" s="33">
        <v>22</v>
      </c>
      <c r="C6" s="33">
        <v>244</v>
      </c>
      <c r="D6" s="33">
        <v>20</v>
      </c>
      <c r="E6" s="35">
        <f t="shared" si="0"/>
        <v>0.0819672131147541</v>
      </c>
      <c r="F6" s="36">
        <f t="shared" si="1"/>
        <v>440</v>
      </c>
      <c r="G6" s="36">
        <f t="shared" si="2"/>
        <v>1.80327868852459</v>
      </c>
    </row>
    <row r="7" customHeight="1" spans="1:7">
      <c r="A7" s="33" t="s">
        <v>1255</v>
      </c>
      <c r="B7" s="33">
        <v>23</v>
      </c>
      <c r="C7" s="33">
        <v>80</v>
      </c>
      <c r="D7" s="33">
        <v>20</v>
      </c>
      <c r="E7" s="35">
        <f t="shared" si="0"/>
        <v>0.25</v>
      </c>
      <c r="F7" s="36">
        <f t="shared" si="1"/>
        <v>460</v>
      </c>
      <c r="G7" s="36">
        <f t="shared" si="2"/>
        <v>5.75</v>
      </c>
    </row>
    <row r="8" customHeight="1" spans="1:7">
      <c r="A8" s="33" t="s">
        <v>1256</v>
      </c>
      <c r="B8" s="33">
        <v>23</v>
      </c>
      <c r="C8" s="33">
        <v>220</v>
      </c>
      <c r="D8" s="33">
        <v>20</v>
      </c>
      <c r="E8" s="35">
        <f t="shared" si="0"/>
        <v>0.0909090909090909</v>
      </c>
      <c r="F8" s="36">
        <f t="shared" si="1"/>
        <v>460</v>
      </c>
      <c r="G8" s="36">
        <f t="shared" si="2"/>
        <v>2.09090909090909</v>
      </c>
    </row>
    <row r="9" customHeight="1" spans="1:7">
      <c r="A9" s="33" t="s">
        <v>1257</v>
      </c>
      <c r="B9" s="33">
        <v>23</v>
      </c>
      <c r="C9" s="33">
        <v>200</v>
      </c>
      <c r="D9" s="33">
        <v>20</v>
      </c>
      <c r="E9" s="35">
        <f t="shared" si="0"/>
        <v>0.1</v>
      </c>
      <c r="F9" s="36">
        <f t="shared" si="1"/>
        <v>460</v>
      </c>
      <c r="G9" s="36">
        <f t="shared" si="2"/>
        <v>2.3</v>
      </c>
    </row>
    <row r="10" customHeight="1" spans="1:7">
      <c r="A10" s="33" t="s">
        <v>1258</v>
      </c>
      <c r="B10" s="33">
        <v>23</v>
      </c>
      <c r="C10" s="33">
        <v>556</v>
      </c>
      <c r="D10" s="33">
        <v>20</v>
      </c>
      <c r="E10" s="35">
        <f t="shared" si="0"/>
        <v>0.0359712230215827</v>
      </c>
      <c r="F10" s="36">
        <f t="shared" si="1"/>
        <v>460</v>
      </c>
      <c r="G10" s="36">
        <f t="shared" si="2"/>
        <v>0.827338129496403</v>
      </c>
    </row>
    <row r="11" customHeight="1" spans="1:7">
      <c r="A11" s="33" t="s">
        <v>1259</v>
      </c>
      <c r="B11" s="33">
        <v>22</v>
      </c>
      <c r="C11" s="33">
        <v>935</v>
      </c>
      <c r="D11" s="33">
        <v>20</v>
      </c>
      <c r="E11" s="35">
        <f t="shared" si="0"/>
        <v>0.0213903743315508</v>
      </c>
      <c r="F11" s="36">
        <f t="shared" si="1"/>
        <v>440</v>
      </c>
      <c r="G11" s="36">
        <f t="shared" si="2"/>
        <v>0.470588235294118</v>
      </c>
    </row>
    <row r="12" customHeight="1" spans="1:7">
      <c r="A12" s="33" t="s">
        <v>1260</v>
      </c>
      <c r="B12" s="33">
        <v>23</v>
      </c>
      <c r="C12" s="33">
        <v>323</v>
      </c>
      <c r="D12" s="33">
        <v>20</v>
      </c>
      <c r="E12" s="35">
        <f t="shared" si="0"/>
        <v>0.0619195046439628</v>
      </c>
      <c r="F12" s="36">
        <f t="shared" si="1"/>
        <v>460</v>
      </c>
      <c r="G12" s="36">
        <f t="shared" si="2"/>
        <v>1.42414860681115</v>
      </c>
    </row>
    <row r="13" customHeight="1" spans="1:7">
      <c r="A13" s="33" t="s">
        <v>1261</v>
      </c>
      <c r="B13" s="33">
        <v>35</v>
      </c>
      <c r="C13" s="33">
        <v>835</v>
      </c>
      <c r="D13" s="33">
        <v>20</v>
      </c>
      <c r="E13" s="35">
        <f t="shared" si="0"/>
        <v>0.0239520958083832</v>
      </c>
      <c r="F13" s="36">
        <f t="shared" si="1"/>
        <v>700</v>
      </c>
      <c r="G13" s="36">
        <f t="shared" si="2"/>
        <v>0.838323353293413</v>
      </c>
    </row>
    <row r="14" customHeight="1" spans="1:7">
      <c r="A14" s="33" t="s">
        <v>1262</v>
      </c>
      <c r="B14" s="33">
        <v>23</v>
      </c>
      <c r="C14" s="33">
        <v>262</v>
      </c>
      <c r="D14" s="33">
        <v>20</v>
      </c>
      <c r="E14" s="35">
        <f t="shared" si="0"/>
        <v>0.0763358778625954</v>
      </c>
      <c r="F14" s="36">
        <f t="shared" si="1"/>
        <v>460</v>
      </c>
      <c r="G14" s="36">
        <f t="shared" si="2"/>
        <v>1.75572519083969</v>
      </c>
    </row>
    <row r="15" customHeight="1" spans="1:7">
      <c r="A15" s="33" t="s">
        <v>1263</v>
      </c>
      <c r="B15" s="33">
        <v>23</v>
      </c>
      <c r="C15" s="33">
        <v>235</v>
      </c>
      <c r="D15" s="33">
        <v>20</v>
      </c>
      <c r="E15" s="35">
        <f t="shared" si="0"/>
        <v>0.0851063829787234</v>
      </c>
      <c r="F15" s="36">
        <f t="shared" si="1"/>
        <v>460</v>
      </c>
      <c r="G15" s="36">
        <f t="shared" si="2"/>
        <v>1.95744680851064</v>
      </c>
    </row>
    <row r="16" customHeight="1" spans="1:7">
      <c r="A16" s="33" t="s">
        <v>1264</v>
      </c>
      <c r="B16" s="33">
        <v>23</v>
      </c>
      <c r="C16" s="33">
        <v>395</v>
      </c>
      <c r="D16" s="33">
        <v>20</v>
      </c>
      <c r="E16" s="35">
        <f t="shared" si="0"/>
        <v>0.0506329113924051</v>
      </c>
      <c r="F16" s="36">
        <f t="shared" si="1"/>
        <v>460</v>
      </c>
      <c r="G16" s="36">
        <f t="shared" si="2"/>
        <v>1.16455696202532</v>
      </c>
    </row>
    <row r="17" customHeight="1" spans="1:7">
      <c r="A17" s="33" t="s">
        <v>1265</v>
      </c>
      <c r="B17" s="33">
        <v>23</v>
      </c>
      <c r="C17" s="33">
        <v>325</v>
      </c>
      <c r="D17" s="33">
        <v>20</v>
      </c>
      <c r="E17" s="35">
        <f t="shared" si="0"/>
        <v>0.0615384615384615</v>
      </c>
      <c r="F17" s="36">
        <f t="shared" si="1"/>
        <v>460</v>
      </c>
      <c r="G17" s="36">
        <f t="shared" si="2"/>
        <v>1.41538461538462</v>
      </c>
    </row>
    <row r="18" customHeight="1" spans="1:7">
      <c r="A18" s="33" t="s">
        <v>1266</v>
      </c>
      <c r="B18" s="33">
        <v>23</v>
      </c>
      <c r="C18" s="33">
        <v>465</v>
      </c>
      <c r="D18" s="33">
        <v>20</v>
      </c>
      <c r="E18" s="35">
        <f t="shared" si="0"/>
        <v>0.043010752688172</v>
      </c>
      <c r="F18" s="36">
        <f t="shared" si="1"/>
        <v>460</v>
      </c>
      <c r="G18" s="36">
        <f t="shared" si="2"/>
        <v>0.989247311827957</v>
      </c>
    </row>
    <row r="19" customHeight="1" spans="1:7">
      <c r="A19" s="33" t="s">
        <v>1267</v>
      </c>
      <c r="B19" s="33">
        <v>23</v>
      </c>
      <c r="C19" s="33">
        <v>267</v>
      </c>
      <c r="D19" s="33">
        <v>20</v>
      </c>
      <c r="E19" s="35">
        <f t="shared" si="0"/>
        <v>0.0749063670411985</v>
      </c>
      <c r="F19" s="36">
        <f t="shared" si="1"/>
        <v>460</v>
      </c>
      <c r="G19" s="36">
        <f t="shared" si="2"/>
        <v>1.72284644194757</v>
      </c>
    </row>
    <row r="20" customHeight="1" spans="1:7">
      <c r="A20" s="33" t="s">
        <v>1268</v>
      </c>
      <c r="B20" s="33">
        <v>35</v>
      </c>
      <c r="C20" s="33">
        <v>740</v>
      </c>
      <c r="D20" s="33">
        <v>20</v>
      </c>
      <c r="E20" s="35">
        <f t="shared" si="0"/>
        <v>0.027027027027027</v>
      </c>
      <c r="F20" s="36">
        <f t="shared" si="1"/>
        <v>700</v>
      </c>
      <c r="G20" s="36">
        <f t="shared" si="2"/>
        <v>0.945945945945946</v>
      </c>
    </row>
    <row r="21" customHeight="1" spans="1:7">
      <c r="A21" s="33" t="s">
        <v>1269</v>
      </c>
      <c r="B21" s="33">
        <v>23</v>
      </c>
      <c r="C21" s="33">
        <v>158</v>
      </c>
      <c r="D21" s="33">
        <v>20</v>
      </c>
      <c r="E21" s="35">
        <f t="shared" si="0"/>
        <v>0.126582278481013</v>
      </c>
      <c r="F21" s="36">
        <f t="shared" si="1"/>
        <v>460</v>
      </c>
      <c r="G21" s="36">
        <f t="shared" si="2"/>
        <v>2.91139240506329</v>
      </c>
    </row>
    <row r="22" customHeight="1" spans="1:7">
      <c r="A22" s="33" t="s">
        <v>1270</v>
      </c>
      <c r="B22" s="33">
        <v>35</v>
      </c>
      <c r="C22" s="33">
        <v>975</v>
      </c>
      <c r="D22" s="33">
        <v>20</v>
      </c>
      <c r="E22" s="35">
        <f t="shared" si="0"/>
        <v>0.0205128205128205</v>
      </c>
      <c r="F22" s="36">
        <f t="shared" si="1"/>
        <v>700</v>
      </c>
      <c r="G22" s="36">
        <f t="shared" si="2"/>
        <v>0.717948717948718</v>
      </c>
    </row>
    <row r="23" customHeight="1" spans="1:7">
      <c r="A23" s="33" t="s">
        <v>1271</v>
      </c>
      <c r="B23" s="33">
        <v>35</v>
      </c>
      <c r="C23" s="33">
        <v>50</v>
      </c>
      <c r="D23" s="33">
        <v>20</v>
      </c>
      <c r="E23" s="35">
        <f t="shared" si="0"/>
        <v>0.4</v>
      </c>
      <c r="F23" s="36">
        <f t="shared" si="1"/>
        <v>700</v>
      </c>
      <c r="G23" s="36">
        <f t="shared" si="2"/>
        <v>14</v>
      </c>
    </row>
    <row r="24" customHeight="1" spans="1:7">
      <c r="A24" s="33" t="s">
        <v>1272</v>
      </c>
      <c r="B24" s="33">
        <v>35</v>
      </c>
      <c r="C24" s="33">
        <v>65</v>
      </c>
      <c r="D24" s="33">
        <v>20</v>
      </c>
      <c r="E24" s="35">
        <f t="shared" si="0"/>
        <v>0.307692307692308</v>
      </c>
      <c r="F24" s="36">
        <f t="shared" si="1"/>
        <v>700</v>
      </c>
      <c r="G24" s="36">
        <f t="shared" si="2"/>
        <v>10.7692307692308</v>
      </c>
    </row>
    <row r="25" customHeight="1" spans="1:7">
      <c r="A25" s="33" t="s">
        <v>1273</v>
      </c>
      <c r="B25" s="33">
        <v>23</v>
      </c>
      <c r="C25" s="33">
        <v>666</v>
      </c>
      <c r="D25" s="33">
        <v>20</v>
      </c>
      <c r="E25" s="35">
        <f t="shared" si="0"/>
        <v>0.03003003003003</v>
      </c>
      <c r="F25" s="36">
        <f t="shared" si="1"/>
        <v>460</v>
      </c>
      <c r="G25" s="36">
        <f t="shared" si="2"/>
        <v>0.690690690690691</v>
      </c>
    </row>
    <row r="26" customHeight="1" spans="1:7">
      <c r="A26" s="33" t="s">
        <v>1274</v>
      </c>
      <c r="B26" s="33">
        <v>32</v>
      </c>
      <c r="C26" s="33">
        <v>893</v>
      </c>
      <c r="D26" s="33">
        <v>20</v>
      </c>
      <c r="E26" s="35">
        <f t="shared" si="0"/>
        <v>0.0223964165733483</v>
      </c>
      <c r="F26" s="36">
        <f t="shared" si="1"/>
        <v>640</v>
      </c>
      <c r="G26" s="36">
        <f t="shared" si="2"/>
        <v>0.716685330347144</v>
      </c>
    </row>
    <row r="27" customHeight="1" spans="1:7">
      <c r="A27" s="33" t="s">
        <v>1275</v>
      </c>
      <c r="B27" s="33">
        <v>35</v>
      </c>
      <c r="C27" s="33">
        <v>670</v>
      </c>
      <c r="D27" s="33">
        <v>20</v>
      </c>
      <c r="E27" s="35">
        <f t="shared" si="0"/>
        <v>0.0298507462686567</v>
      </c>
      <c r="F27" s="36">
        <f t="shared" si="1"/>
        <v>700</v>
      </c>
      <c r="G27" s="36">
        <f t="shared" si="2"/>
        <v>1.04477611940298</v>
      </c>
    </row>
    <row r="28" customHeight="1" spans="1:7">
      <c r="A28" s="33" t="s">
        <v>1276</v>
      </c>
      <c r="B28" s="33">
        <v>35</v>
      </c>
      <c r="C28" s="33">
        <v>506</v>
      </c>
      <c r="D28" s="33">
        <v>20</v>
      </c>
      <c r="E28" s="35">
        <f t="shared" si="0"/>
        <v>0.0395256916996047</v>
      </c>
      <c r="F28" s="36">
        <f t="shared" si="1"/>
        <v>700</v>
      </c>
      <c r="G28" s="36">
        <f t="shared" si="2"/>
        <v>1.38339920948617</v>
      </c>
    </row>
    <row r="29" customHeight="1" spans="1:7">
      <c r="A29" s="33" t="s">
        <v>1277</v>
      </c>
      <c r="B29" s="33">
        <v>23</v>
      </c>
      <c r="C29" s="33">
        <v>960</v>
      </c>
      <c r="D29" s="33">
        <v>20</v>
      </c>
      <c r="E29" s="35">
        <f t="shared" si="0"/>
        <v>0.0208333333333333</v>
      </c>
      <c r="F29" s="36">
        <f t="shared" si="1"/>
        <v>460</v>
      </c>
      <c r="G29" s="36">
        <f t="shared" si="2"/>
        <v>0.479166666666667</v>
      </c>
    </row>
    <row r="30" customHeight="1" spans="1:7">
      <c r="A30" s="33" t="s">
        <v>1278</v>
      </c>
      <c r="B30" s="33">
        <v>23</v>
      </c>
      <c r="C30" s="33">
        <v>740</v>
      </c>
      <c r="D30" s="33">
        <v>20</v>
      </c>
      <c r="E30" s="35">
        <f t="shared" si="0"/>
        <v>0.027027027027027</v>
      </c>
      <c r="F30" s="36">
        <f t="shared" si="1"/>
        <v>460</v>
      </c>
      <c r="G30" s="36">
        <f t="shared" si="2"/>
        <v>0.621621621621622</v>
      </c>
    </row>
    <row r="31" customHeight="1" spans="1:7">
      <c r="A31" s="33" t="s">
        <v>1279</v>
      </c>
      <c r="B31" s="33">
        <v>35</v>
      </c>
      <c r="C31" s="33">
        <v>588</v>
      </c>
      <c r="D31" s="33">
        <v>20</v>
      </c>
      <c r="E31" s="35">
        <f t="shared" si="0"/>
        <v>0.0340136054421769</v>
      </c>
      <c r="F31" s="36">
        <f t="shared" si="1"/>
        <v>700</v>
      </c>
      <c r="G31" s="36">
        <f t="shared" si="2"/>
        <v>1.19047619047619</v>
      </c>
    </row>
    <row r="32" customHeight="1" spans="1:7">
      <c r="A32" s="33" t="s">
        <v>1280</v>
      </c>
      <c r="B32" s="33">
        <v>23</v>
      </c>
      <c r="C32" s="33">
        <v>318</v>
      </c>
      <c r="D32" s="33">
        <v>20</v>
      </c>
      <c r="E32" s="35">
        <f t="shared" si="0"/>
        <v>0.0628930817610063</v>
      </c>
      <c r="F32" s="36">
        <f t="shared" si="1"/>
        <v>460</v>
      </c>
      <c r="G32" s="36">
        <f t="shared" si="2"/>
        <v>1.44654088050314</v>
      </c>
    </row>
    <row r="33" customHeight="1" spans="1:7">
      <c r="A33" s="33" t="s">
        <v>1281</v>
      </c>
      <c r="B33" s="33">
        <v>23</v>
      </c>
      <c r="C33" s="33">
        <v>435</v>
      </c>
      <c r="D33" s="33">
        <v>20</v>
      </c>
      <c r="E33" s="35">
        <f t="shared" si="0"/>
        <v>0.0459770114942529</v>
      </c>
      <c r="F33" s="36">
        <f t="shared" si="1"/>
        <v>460</v>
      </c>
      <c r="G33" s="36">
        <f t="shared" si="2"/>
        <v>1.05747126436782</v>
      </c>
    </row>
    <row r="34" customHeight="1" spans="1:7">
      <c r="A34" s="33" t="s">
        <v>1282</v>
      </c>
      <c r="B34" s="33">
        <v>23</v>
      </c>
      <c r="C34" s="33">
        <v>1850</v>
      </c>
      <c r="D34" s="33">
        <v>20</v>
      </c>
      <c r="E34" s="35">
        <f t="shared" si="0"/>
        <v>0.0108108108108108</v>
      </c>
      <c r="F34" s="36">
        <f t="shared" si="1"/>
        <v>460</v>
      </c>
      <c r="G34" s="36">
        <f t="shared" si="2"/>
        <v>0.248648648648649</v>
      </c>
    </row>
    <row r="35" customHeight="1" spans="1:7">
      <c r="A35" s="33" t="s">
        <v>1283</v>
      </c>
      <c r="B35" s="33">
        <v>23</v>
      </c>
      <c r="C35" s="33">
        <v>110</v>
      </c>
      <c r="D35" s="33">
        <v>20</v>
      </c>
      <c r="E35" s="35">
        <f t="shared" si="0"/>
        <v>0.181818181818182</v>
      </c>
      <c r="F35" s="36">
        <f t="shared" si="1"/>
        <v>460</v>
      </c>
      <c r="G35" s="36">
        <f t="shared" si="2"/>
        <v>4.18181818181818</v>
      </c>
    </row>
    <row r="36" customHeight="1" spans="1:7">
      <c r="A36" s="33" t="s">
        <v>1284</v>
      </c>
      <c r="B36" s="33">
        <v>23</v>
      </c>
      <c r="C36" s="33">
        <v>2160</v>
      </c>
      <c r="D36" s="33">
        <v>20</v>
      </c>
      <c r="E36" s="35">
        <f t="shared" si="0"/>
        <v>0.00925925925925926</v>
      </c>
      <c r="F36" s="36">
        <f t="shared" si="1"/>
        <v>460</v>
      </c>
      <c r="G36" s="36">
        <f t="shared" si="2"/>
        <v>0.212962962962963</v>
      </c>
    </row>
    <row r="37" customHeight="1" spans="1:7">
      <c r="A37" s="33" t="s">
        <v>1285</v>
      </c>
      <c r="B37" s="33">
        <v>23</v>
      </c>
      <c r="C37" s="33">
        <v>91</v>
      </c>
      <c r="D37" s="33">
        <v>20</v>
      </c>
      <c r="E37" s="35">
        <f t="shared" si="0"/>
        <v>0.21978021978022</v>
      </c>
      <c r="F37" s="36">
        <f t="shared" si="1"/>
        <v>460</v>
      </c>
      <c r="G37" s="36">
        <f t="shared" si="2"/>
        <v>5.05494505494505</v>
      </c>
    </row>
    <row r="38" customHeight="1" spans="1:7">
      <c r="A38" s="33" t="s">
        <v>1286</v>
      </c>
      <c r="B38" s="33">
        <v>23</v>
      </c>
      <c r="C38" s="33">
        <v>125</v>
      </c>
      <c r="D38" s="33">
        <v>20</v>
      </c>
      <c r="E38" s="35">
        <f t="shared" si="0"/>
        <v>0.16</v>
      </c>
      <c r="F38" s="36">
        <f t="shared" si="1"/>
        <v>460</v>
      </c>
      <c r="G38" s="36">
        <f t="shared" si="2"/>
        <v>3.68</v>
      </c>
    </row>
    <row r="39" customHeight="1" spans="1:7">
      <c r="A39" s="33" t="s">
        <v>1287</v>
      </c>
      <c r="B39" s="33">
        <v>35</v>
      </c>
      <c r="C39" s="33">
        <v>620</v>
      </c>
      <c r="D39" s="33">
        <v>20</v>
      </c>
      <c r="E39" s="35">
        <f t="shared" si="0"/>
        <v>0.032258064516129</v>
      </c>
      <c r="F39" s="36">
        <f t="shared" si="1"/>
        <v>700</v>
      </c>
      <c r="G39" s="36">
        <f t="shared" si="2"/>
        <v>1.12903225806452</v>
      </c>
    </row>
    <row r="40" customHeight="1" spans="1:7">
      <c r="A40" s="33" t="s">
        <v>1288</v>
      </c>
      <c r="B40" s="33">
        <v>35</v>
      </c>
      <c r="C40" s="33">
        <v>570</v>
      </c>
      <c r="D40" s="33">
        <v>20</v>
      </c>
      <c r="E40" s="35">
        <f t="shared" si="0"/>
        <v>0.0350877192982456</v>
      </c>
      <c r="F40" s="36">
        <f t="shared" si="1"/>
        <v>700</v>
      </c>
      <c r="G40" s="36">
        <f t="shared" si="2"/>
        <v>1.2280701754386</v>
      </c>
    </row>
    <row r="41" customHeight="1" spans="1:7">
      <c r="A41" s="33" t="s">
        <v>1289</v>
      </c>
      <c r="B41" s="33">
        <v>23</v>
      </c>
      <c r="C41" s="33">
        <v>200</v>
      </c>
      <c r="D41" s="33">
        <v>20</v>
      </c>
      <c r="E41" s="35">
        <f t="shared" si="0"/>
        <v>0.1</v>
      </c>
      <c r="F41" s="36">
        <f t="shared" si="1"/>
        <v>460</v>
      </c>
      <c r="G41" s="36">
        <f t="shared" si="2"/>
        <v>2.3</v>
      </c>
    </row>
    <row r="42" customHeight="1" spans="1:7">
      <c r="A42" s="33" t="s">
        <v>1290</v>
      </c>
      <c r="B42" s="33">
        <v>24</v>
      </c>
      <c r="C42" s="33">
        <v>100</v>
      </c>
      <c r="D42" s="33">
        <v>20</v>
      </c>
      <c r="E42" s="35">
        <f t="shared" si="0"/>
        <v>0.2</v>
      </c>
      <c r="F42" s="36">
        <f t="shared" si="1"/>
        <v>480</v>
      </c>
      <c r="G42" s="36">
        <f t="shared" si="2"/>
        <v>4.8</v>
      </c>
    </row>
    <row r="43" customHeight="1" spans="1:7">
      <c r="A43" s="33" t="s">
        <v>1291</v>
      </c>
      <c r="B43" s="33">
        <v>23</v>
      </c>
      <c r="C43" s="33">
        <v>200</v>
      </c>
      <c r="D43" s="33">
        <v>20</v>
      </c>
      <c r="E43" s="35">
        <f t="shared" si="0"/>
        <v>0.1</v>
      </c>
      <c r="F43" s="36">
        <f t="shared" si="1"/>
        <v>460</v>
      </c>
      <c r="G43" s="36">
        <f t="shared" si="2"/>
        <v>2.3</v>
      </c>
    </row>
    <row r="44" customHeight="1" spans="1:7">
      <c r="A44" s="33" t="s">
        <v>1292</v>
      </c>
      <c r="B44" s="33">
        <v>22</v>
      </c>
      <c r="C44" s="33">
        <v>435</v>
      </c>
      <c r="D44" s="33">
        <v>20</v>
      </c>
      <c r="E44" s="35">
        <f t="shared" si="0"/>
        <v>0.0459770114942529</v>
      </c>
      <c r="F44" s="36">
        <f t="shared" si="1"/>
        <v>440</v>
      </c>
      <c r="G44" s="36">
        <f t="shared" si="2"/>
        <v>1.01149425287356</v>
      </c>
    </row>
    <row r="45" customHeight="1" spans="1:7">
      <c r="A45" s="33" t="s">
        <v>1293</v>
      </c>
      <c r="B45" s="33">
        <v>22</v>
      </c>
      <c r="C45" s="33">
        <v>2000</v>
      </c>
      <c r="D45" s="33">
        <v>20</v>
      </c>
      <c r="E45" s="35">
        <f t="shared" si="0"/>
        <v>0.01</v>
      </c>
      <c r="F45" s="36">
        <f t="shared" si="1"/>
        <v>440</v>
      </c>
      <c r="G45" s="36">
        <f t="shared" si="2"/>
        <v>0.22</v>
      </c>
    </row>
    <row r="46" customHeight="1" spans="1:7">
      <c r="A46" s="33" t="s">
        <v>1294</v>
      </c>
      <c r="B46" s="33">
        <v>35</v>
      </c>
      <c r="C46" s="33">
        <v>96</v>
      </c>
      <c r="D46" s="33">
        <v>20</v>
      </c>
      <c r="E46" s="35">
        <f t="shared" si="0"/>
        <v>0.208333333333333</v>
      </c>
      <c r="F46" s="36">
        <f t="shared" si="1"/>
        <v>700</v>
      </c>
      <c r="G46" s="36">
        <f t="shared" si="2"/>
        <v>7.29166666666667</v>
      </c>
    </row>
    <row r="47" customHeight="1" spans="1:7">
      <c r="A47" s="33" t="s">
        <v>1295</v>
      </c>
      <c r="B47" s="33">
        <v>23</v>
      </c>
      <c r="C47" s="33">
        <v>192</v>
      </c>
      <c r="D47" s="33">
        <v>20</v>
      </c>
      <c r="E47" s="35">
        <f t="shared" si="0"/>
        <v>0.104166666666667</v>
      </c>
      <c r="F47" s="36">
        <f t="shared" si="1"/>
        <v>460</v>
      </c>
      <c r="G47" s="36">
        <f t="shared" si="2"/>
        <v>2.39583333333333</v>
      </c>
    </row>
    <row r="48" customHeight="1" spans="1:7">
      <c r="A48" s="33" t="s">
        <v>1296</v>
      </c>
      <c r="B48" s="33">
        <v>35</v>
      </c>
      <c r="C48" s="33">
        <v>588</v>
      </c>
      <c r="D48" s="33">
        <v>20</v>
      </c>
      <c r="E48" s="35">
        <f t="shared" si="0"/>
        <v>0.0340136054421769</v>
      </c>
      <c r="F48" s="36">
        <f t="shared" si="1"/>
        <v>700</v>
      </c>
      <c r="G48" s="36">
        <f t="shared" si="2"/>
        <v>1.19047619047619</v>
      </c>
    </row>
    <row r="49" customHeight="1" spans="1:7">
      <c r="A49" s="33" t="s">
        <v>1297</v>
      </c>
      <c r="B49" s="33">
        <v>23</v>
      </c>
      <c r="C49" s="33">
        <v>1530</v>
      </c>
      <c r="D49" s="33">
        <v>20</v>
      </c>
      <c r="E49" s="35">
        <f t="shared" si="0"/>
        <v>0.0130718954248366</v>
      </c>
      <c r="F49" s="36">
        <f t="shared" si="1"/>
        <v>460</v>
      </c>
      <c r="G49" s="36">
        <f t="shared" si="2"/>
        <v>0.300653594771242</v>
      </c>
    </row>
    <row r="50" customHeight="1" spans="1:7">
      <c r="A50" s="33" t="s">
        <v>1298</v>
      </c>
      <c r="B50" s="33">
        <v>35</v>
      </c>
      <c r="C50" s="33">
        <v>410</v>
      </c>
      <c r="D50" s="33">
        <v>20</v>
      </c>
      <c r="E50" s="35">
        <f t="shared" si="0"/>
        <v>0.0487804878048781</v>
      </c>
      <c r="F50" s="36">
        <f t="shared" si="1"/>
        <v>700</v>
      </c>
      <c r="G50" s="36">
        <f t="shared" si="2"/>
        <v>1.70731707317073</v>
      </c>
    </row>
    <row r="51" customHeight="1" spans="1:7">
      <c r="A51" s="33" t="s">
        <v>1299</v>
      </c>
      <c r="B51" s="33">
        <v>24</v>
      </c>
      <c r="C51" s="33">
        <v>342</v>
      </c>
      <c r="D51" s="33">
        <v>20</v>
      </c>
      <c r="E51" s="35">
        <f t="shared" si="0"/>
        <v>0.0584795321637427</v>
      </c>
      <c r="F51" s="36">
        <f t="shared" si="1"/>
        <v>480</v>
      </c>
      <c r="G51" s="36">
        <f t="shared" si="2"/>
        <v>1.40350877192982</v>
      </c>
    </row>
    <row r="52" customHeight="1" spans="1:7">
      <c r="A52" s="33" t="s">
        <v>1300</v>
      </c>
      <c r="B52" s="33">
        <v>35</v>
      </c>
      <c r="C52" s="33">
        <v>730</v>
      </c>
      <c r="D52" s="33">
        <v>20</v>
      </c>
      <c r="E52" s="35">
        <f t="shared" si="0"/>
        <v>0.0273972602739726</v>
      </c>
      <c r="F52" s="36">
        <f t="shared" si="1"/>
        <v>700</v>
      </c>
      <c r="G52" s="36">
        <f t="shared" si="2"/>
        <v>0.958904109589041</v>
      </c>
    </row>
    <row r="53" customHeight="1" spans="1:7">
      <c r="A53" s="151" t="s">
        <v>1301</v>
      </c>
      <c r="B53" s="33" t="s">
        <v>1302</v>
      </c>
      <c r="C53" s="33"/>
      <c r="D53" s="33"/>
      <c r="E53" s="35" t="e">
        <f t="shared" si="0"/>
        <v>#DIV/0!</v>
      </c>
      <c r="F53" s="36" t="e">
        <f t="shared" si="1"/>
        <v>#VALUE!</v>
      </c>
      <c r="G53" s="33">
        <v>2.1</v>
      </c>
    </row>
    <row r="54" customHeight="1" spans="1:7">
      <c r="A54" s="151" t="s">
        <v>1303</v>
      </c>
      <c r="B54" s="33" t="s">
        <v>1304</v>
      </c>
      <c r="C54" s="33"/>
      <c r="D54" s="33"/>
      <c r="E54" s="35" t="e">
        <f t="shared" si="0"/>
        <v>#DIV/0!</v>
      </c>
      <c r="F54" s="36" t="e">
        <f t="shared" si="1"/>
        <v>#VALUE!</v>
      </c>
      <c r="G54" s="33">
        <v>1.24</v>
      </c>
    </row>
    <row r="55" customHeight="1" spans="1:7">
      <c r="A55" s="151" t="s">
        <v>1305</v>
      </c>
      <c r="B55" s="33" t="s">
        <v>1306</v>
      </c>
      <c r="C55" s="33"/>
      <c r="D55" s="33"/>
      <c r="E55" s="35" t="e">
        <f t="shared" si="0"/>
        <v>#DIV/0!</v>
      </c>
      <c r="F55" s="36" t="e">
        <f t="shared" si="1"/>
        <v>#VALUE!</v>
      </c>
      <c r="G55" s="33">
        <v>0.59</v>
      </c>
    </row>
    <row r="56" customHeight="1" spans="1:7">
      <c r="A56" s="152" t="s">
        <v>1307</v>
      </c>
      <c r="B56" s="33" t="s">
        <v>1308</v>
      </c>
      <c r="C56" s="33"/>
      <c r="D56" s="33"/>
      <c r="E56" s="35" t="e">
        <f t="shared" si="0"/>
        <v>#DIV/0!</v>
      </c>
      <c r="F56" s="36" t="e">
        <f t="shared" si="1"/>
        <v>#VALUE!</v>
      </c>
      <c r="G56" s="33">
        <v>1.5</v>
      </c>
    </row>
    <row r="57" customHeight="1" spans="1:7">
      <c r="A57" s="152" t="s">
        <v>1309</v>
      </c>
      <c r="B57" s="33" t="s">
        <v>1308</v>
      </c>
      <c r="C57" s="33"/>
      <c r="D57" s="33"/>
      <c r="E57" s="35" t="e">
        <f t="shared" si="0"/>
        <v>#DIV/0!</v>
      </c>
      <c r="F57" s="36" t="e">
        <f t="shared" si="1"/>
        <v>#VALUE!</v>
      </c>
      <c r="G57" s="33">
        <v>1.5</v>
      </c>
    </row>
    <row r="58" customHeight="1" spans="1:7">
      <c r="A58" s="152" t="s">
        <v>1310</v>
      </c>
      <c r="B58" s="33" t="s">
        <v>1311</v>
      </c>
      <c r="C58" s="33"/>
      <c r="D58" s="33"/>
      <c r="E58" s="35" t="e">
        <f t="shared" si="0"/>
        <v>#DIV/0!</v>
      </c>
      <c r="F58" s="36" t="e">
        <f t="shared" si="1"/>
        <v>#VALUE!</v>
      </c>
      <c r="G58" s="33">
        <v>2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workbookViewId="0">
      <pane ySplit="2" topLeftCell="A11" activePane="bottomLeft" state="frozen"/>
      <selection/>
      <selection pane="bottomLeft" activeCell="B17" sqref="B17"/>
    </sheetView>
  </sheetViews>
  <sheetFormatPr defaultColWidth="9" defaultRowHeight="14.25"/>
  <cols>
    <col min="1" max="1" width="7.38333333333333" style="13" customWidth="1"/>
    <col min="2" max="2" width="16.3833333333333" style="13" customWidth="1"/>
    <col min="3" max="3" width="20.8833333333333" style="13" customWidth="1"/>
    <col min="4" max="4" width="12.6333333333333" style="14" customWidth="1"/>
    <col min="5" max="5" width="9" style="13"/>
    <col min="6" max="6" width="16.5" style="15" customWidth="1"/>
    <col min="7" max="7" width="14.6333333333333" style="15" customWidth="1"/>
    <col min="8" max="8" width="27.1333333333333" style="16" customWidth="1"/>
    <col min="9" max="9" width="15.3833333333333" style="13" customWidth="1"/>
    <col min="10" max="10" width="10" style="13" customWidth="1"/>
    <col min="11" max="11" width="16.25" style="13" customWidth="1"/>
    <col min="12" max="16384" width="9" style="16"/>
  </cols>
  <sheetData>
    <row r="1" ht="38.25" customHeight="1" spans="1:12">
      <c r="A1" s="17" t="s">
        <v>1312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="12" customFormat="1" ht="38.25" customHeight="1" spans="1:12">
      <c r="A2" s="19" t="s">
        <v>224</v>
      </c>
      <c r="B2" s="19" t="s">
        <v>97</v>
      </c>
      <c r="C2" s="20" t="s">
        <v>46</v>
      </c>
      <c r="D2" s="21" t="s">
        <v>1313</v>
      </c>
      <c r="E2" s="20" t="s">
        <v>1314</v>
      </c>
      <c r="F2" s="22" t="s">
        <v>1315</v>
      </c>
      <c r="G2" s="20" t="s">
        <v>1316</v>
      </c>
      <c r="H2" s="20" t="s">
        <v>1317</v>
      </c>
      <c r="I2" s="20" t="s">
        <v>1318</v>
      </c>
      <c r="J2" s="20" t="s">
        <v>1319</v>
      </c>
      <c r="K2" s="20" t="s">
        <v>227</v>
      </c>
    </row>
    <row r="3" ht="72.75" customHeight="1" spans="1:12">
      <c r="A3" s="23">
        <v>1</v>
      </c>
      <c r="B3" s="23" t="s">
        <v>1320</v>
      </c>
      <c r="C3" s="23" t="s">
        <v>1321</v>
      </c>
      <c r="D3" s="24">
        <v>43923</v>
      </c>
      <c r="E3" s="23" t="s">
        <v>1322</v>
      </c>
      <c r="F3" s="25">
        <v>0.3</v>
      </c>
      <c r="G3" s="25"/>
      <c r="H3" s="23"/>
      <c r="I3" s="23" t="s">
        <v>1323</v>
      </c>
      <c r="J3" s="23" t="s">
        <v>1324</v>
      </c>
      <c r="K3" s="23"/>
      <c r="L3" s="26"/>
    </row>
    <row r="4" ht="72.75" customHeight="1" spans="1:12">
      <c r="A4" s="23">
        <v>2</v>
      </c>
      <c r="B4" s="27" t="s">
        <v>1325</v>
      </c>
      <c r="C4" s="23" t="s">
        <v>1326</v>
      </c>
      <c r="D4" s="24">
        <v>43923</v>
      </c>
      <c r="E4" s="23" t="s">
        <v>1322</v>
      </c>
      <c r="F4" s="25">
        <v>0.34</v>
      </c>
      <c r="G4" s="25"/>
      <c r="H4" s="23"/>
      <c r="I4" s="23" t="s">
        <v>1323</v>
      </c>
      <c r="J4" s="23" t="s">
        <v>1324</v>
      </c>
      <c r="K4" s="23"/>
      <c r="L4" s="26"/>
    </row>
    <row r="5" ht="72.75" customHeight="1" spans="1:12">
      <c r="A5" s="23">
        <v>3</v>
      </c>
      <c r="B5" s="27" t="s">
        <v>1327</v>
      </c>
      <c r="C5" s="23" t="s">
        <v>1328</v>
      </c>
      <c r="D5" s="24">
        <v>43923</v>
      </c>
      <c r="E5" s="23" t="s">
        <v>1322</v>
      </c>
      <c r="F5" s="25">
        <v>0.34</v>
      </c>
      <c r="G5" s="25"/>
      <c r="H5" s="23"/>
      <c r="I5" s="23" t="s">
        <v>1323</v>
      </c>
      <c r="J5" s="23" t="s">
        <v>1324</v>
      </c>
      <c r="K5" s="23"/>
      <c r="L5" s="26"/>
    </row>
    <row r="6" ht="72.75" customHeight="1" spans="1:12">
      <c r="A6" s="23">
        <v>4</v>
      </c>
      <c r="B6" s="27" t="s">
        <v>1329</v>
      </c>
      <c r="C6" s="23" t="s">
        <v>1330</v>
      </c>
      <c r="D6" s="24">
        <v>43923</v>
      </c>
      <c r="E6" s="23" t="s">
        <v>1322</v>
      </c>
      <c r="F6" s="25">
        <v>0.61</v>
      </c>
      <c r="G6" s="25"/>
      <c r="H6" s="23"/>
      <c r="I6" s="23" t="s">
        <v>1323</v>
      </c>
      <c r="J6" s="23" t="s">
        <v>1324</v>
      </c>
      <c r="K6" s="23"/>
      <c r="L6" s="26"/>
    </row>
    <row r="7" ht="72.75" customHeight="1" spans="1:12">
      <c r="A7" s="23">
        <v>5</v>
      </c>
      <c r="B7" s="23" t="s">
        <v>1331</v>
      </c>
      <c r="C7" s="23" t="s">
        <v>1332</v>
      </c>
      <c r="D7" s="24">
        <v>43948</v>
      </c>
      <c r="E7" s="23" t="s">
        <v>1322</v>
      </c>
      <c r="F7" s="25">
        <v>0.34</v>
      </c>
      <c r="G7" s="25"/>
      <c r="H7" s="23"/>
      <c r="I7" s="23" t="s">
        <v>1323</v>
      </c>
      <c r="J7" s="23" t="s">
        <v>1324</v>
      </c>
      <c r="K7" s="23"/>
      <c r="L7" s="26"/>
    </row>
    <row r="8" ht="72.75" customHeight="1" spans="1:12">
      <c r="A8" s="23">
        <v>6</v>
      </c>
      <c r="B8" s="23" t="s">
        <v>1333</v>
      </c>
      <c r="C8" s="23" t="s">
        <v>1334</v>
      </c>
      <c r="D8" s="24">
        <v>43948</v>
      </c>
      <c r="E8" s="23" t="s">
        <v>1322</v>
      </c>
      <c r="F8" s="25">
        <v>0.34</v>
      </c>
      <c r="G8" s="25"/>
      <c r="H8" s="23"/>
      <c r="I8" s="23" t="s">
        <v>1323</v>
      </c>
      <c r="J8" s="23" t="s">
        <v>1324</v>
      </c>
      <c r="K8" s="23"/>
      <c r="L8" s="26"/>
    </row>
    <row r="9" ht="72.75" customHeight="1" spans="1:12">
      <c r="A9" s="23">
        <v>7</v>
      </c>
      <c r="B9" s="23" t="s">
        <v>1335</v>
      </c>
      <c r="C9" s="23" t="s">
        <v>1336</v>
      </c>
      <c r="D9" s="24">
        <v>43948</v>
      </c>
      <c r="E9" s="23" t="s">
        <v>1322</v>
      </c>
      <c r="F9" s="25">
        <v>0.34</v>
      </c>
      <c r="G9" s="25"/>
      <c r="H9" s="23"/>
      <c r="I9" s="23" t="s">
        <v>1323</v>
      </c>
      <c r="J9" s="23" t="s">
        <v>1324</v>
      </c>
      <c r="K9" s="23"/>
      <c r="L9" s="26"/>
    </row>
    <row r="10" ht="72.75" customHeight="1" spans="1:12">
      <c r="A10" s="23">
        <v>8</v>
      </c>
      <c r="B10" s="23" t="s">
        <v>1337</v>
      </c>
      <c r="C10" s="23" t="s">
        <v>1338</v>
      </c>
      <c r="D10" s="24">
        <v>43948</v>
      </c>
      <c r="E10" s="23" t="s">
        <v>1322</v>
      </c>
      <c r="F10" s="25">
        <v>0.45</v>
      </c>
      <c r="G10" s="25"/>
      <c r="H10" s="23"/>
      <c r="I10" s="23" t="s">
        <v>1323</v>
      </c>
      <c r="J10" s="23" t="s">
        <v>1324</v>
      </c>
      <c r="K10" s="23"/>
      <c r="L10" s="26"/>
    </row>
    <row r="11" ht="72.75" customHeight="1" spans="1:12">
      <c r="A11" s="23">
        <v>9</v>
      </c>
      <c r="B11" s="23" t="s">
        <v>1339</v>
      </c>
      <c r="C11" s="23" t="s">
        <v>1340</v>
      </c>
      <c r="D11" s="24">
        <v>43948</v>
      </c>
      <c r="E11" s="23" t="s">
        <v>1322</v>
      </c>
      <c r="F11" s="25">
        <v>1.27</v>
      </c>
      <c r="G11" s="25"/>
      <c r="H11" s="23"/>
      <c r="I11" s="23" t="s">
        <v>1323</v>
      </c>
      <c r="J11" s="23" t="s">
        <v>1324</v>
      </c>
      <c r="K11" s="23"/>
      <c r="L11" s="26"/>
    </row>
    <row r="12" ht="72.75" customHeight="1" spans="1:12">
      <c r="A12" s="23">
        <v>10</v>
      </c>
      <c r="B12" s="23" t="s">
        <v>1341</v>
      </c>
      <c r="C12" s="23" t="s">
        <v>1342</v>
      </c>
      <c r="D12" s="24">
        <v>43997</v>
      </c>
      <c r="E12" s="23" t="s">
        <v>1322</v>
      </c>
      <c r="F12" s="25">
        <v>0.41</v>
      </c>
      <c r="G12" s="25"/>
      <c r="H12" s="23"/>
      <c r="I12" s="23" t="s">
        <v>1323</v>
      </c>
      <c r="J12" s="23" t="s">
        <v>1324</v>
      </c>
      <c r="K12" s="23"/>
      <c r="L12" s="26"/>
    </row>
    <row r="13" ht="72.75" customHeight="1" spans="1:12">
      <c r="A13" s="23">
        <v>11</v>
      </c>
      <c r="B13" s="23" t="s">
        <v>1343</v>
      </c>
      <c r="C13" s="23" t="s">
        <v>1344</v>
      </c>
      <c r="D13" s="24">
        <v>44055</v>
      </c>
      <c r="E13" s="23" t="s">
        <v>1322</v>
      </c>
      <c r="F13" s="25">
        <v>0.19</v>
      </c>
      <c r="G13" s="25"/>
      <c r="H13" s="23"/>
      <c r="I13" s="23" t="s">
        <v>1323</v>
      </c>
      <c r="J13" s="23" t="s">
        <v>1324</v>
      </c>
      <c r="K13" s="23"/>
      <c r="L13" s="26"/>
    </row>
    <row r="14" ht="72.75" customHeight="1" spans="1:12">
      <c r="A14" s="23">
        <v>12</v>
      </c>
      <c r="B14" s="23" t="s">
        <v>1345</v>
      </c>
      <c r="C14" s="23" t="s">
        <v>1346</v>
      </c>
      <c r="D14" s="24">
        <v>44055</v>
      </c>
      <c r="E14" s="23" t="s">
        <v>1322</v>
      </c>
      <c r="F14" s="25">
        <v>0.16</v>
      </c>
      <c r="G14" s="25"/>
      <c r="H14" s="23"/>
      <c r="I14" s="23" t="s">
        <v>1323</v>
      </c>
      <c r="J14" s="23" t="s">
        <v>1347</v>
      </c>
      <c r="K14" s="23"/>
      <c r="L14" s="26"/>
    </row>
    <row r="15" ht="72.75" customHeight="1" spans="1:12">
      <c r="A15" s="23">
        <v>13</v>
      </c>
      <c r="B15" s="23" t="s">
        <v>1348</v>
      </c>
      <c r="C15" s="23" t="s">
        <v>1349</v>
      </c>
      <c r="D15" s="24">
        <v>44055</v>
      </c>
      <c r="E15" s="23" t="s">
        <v>1322</v>
      </c>
      <c r="F15" s="25">
        <v>0.22</v>
      </c>
      <c r="G15" s="25"/>
      <c r="H15" s="23"/>
      <c r="I15" s="23" t="s">
        <v>1323</v>
      </c>
      <c r="J15" s="23" t="s">
        <v>1347</v>
      </c>
      <c r="K15" s="23"/>
      <c r="L15" s="26"/>
    </row>
    <row r="16" ht="72.75" customHeight="1" spans="1:12">
      <c r="A16" s="23">
        <v>14</v>
      </c>
      <c r="B16" s="23" t="s">
        <v>1350</v>
      </c>
      <c r="C16" s="23" t="s">
        <v>1351</v>
      </c>
      <c r="D16" s="24">
        <v>44055</v>
      </c>
      <c r="E16" s="23" t="s">
        <v>1322</v>
      </c>
      <c r="F16" s="25">
        <v>0.26</v>
      </c>
      <c r="G16" s="25"/>
      <c r="H16" s="23"/>
      <c r="I16" s="23" t="s">
        <v>1323</v>
      </c>
      <c r="J16" s="23" t="s">
        <v>1324</v>
      </c>
      <c r="K16" s="23"/>
      <c r="L16" s="26"/>
    </row>
    <row r="17" ht="72.75" customHeight="1" spans="1:12">
      <c r="A17" s="23">
        <v>15</v>
      </c>
      <c r="B17" s="23" t="s">
        <v>1352</v>
      </c>
      <c r="C17" s="23" t="s">
        <v>1353</v>
      </c>
      <c r="D17" s="24">
        <v>44055</v>
      </c>
      <c r="E17" s="23" t="s">
        <v>1322</v>
      </c>
      <c r="F17" s="25">
        <v>0.35</v>
      </c>
      <c r="G17" s="25"/>
      <c r="H17" s="23"/>
      <c r="I17" s="23" t="s">
        <v>1323</v>
      </c>
      <c r="J17" s="23" t="s">
        <v>1324</v>
      </c>
      <c r="K17" s="23"/>
      <c r="L17" s="26"/>
    </row>
    <row r="18" ht="72.75" customHeight="1" spans="1:12">
      <c r="A18" s="23">
        <v>16</v>
      </c>
      <c r="B18" s="23" t="s">
        <v>1354</v>
      </c>
      <c r="C18" s="23" t="s">
        <v>1355</v>
      </c>
      <c r="D18" s="24">
        <v>44156</v>
      </c>
      <c r="E18" s="23" t="s">
        <v>1322</v>
      </c>
      <c r="F18" s="25">
        <v>0.43</v>
      </c>
      <c r="G18" s="25"/>
      <c r="H18" s="23"/>
      <c r="I18" s="23" t="s">
        <v>1323</v>
      </c>
      <c r="J18" s="23" t="s">
        <v>1324</v>
      </c>
      <c r="K18" s="23"/>
      <c r="L18" s="26"/>
    </row>
    <row r="19" ht="72.75" customHeight="1" spans="1:12">
      <c r="A19" s="23">
        <v>17</v>
      </c>
      <c r="B19" s="23" t="s">
        <v>1356</v>
      </c>
      <c r="C19" s="23" t="s">
        <v>1357</v>
      </c>
      <c r="D19" s="24">
        <v>44156</v>
      </c>
      <c r="E19" s="23" t="s">
        <v>1322</v>
      </c>
      <c r="F19" s="25">
        <v>0.26</v>
      </c>
      <c r="G19" s="25"/>
      <c r="H19" s="23"/>
      <c r="I19" s="23" t="s">
        <v>1323</v>
      </c>
      <c r="J19" s="23" t="s">
        <v>1324</v>
      </c>
      <c r="K19" s="23"/>
      <c r="L19" s="26"/>
    </row>
    <row r="20" ht="72.75" customHeight="1" spans="1:12">
      <c r="A20" s="23">
        <v>18</v>
      </c>
      <c r="B20" s="23" t="s">
        <v>1358</v>
      </c>
      <c r="C20" s="23" t="s">
        <v>1359</v>
      </c>
      <c r="D20" s="24">
        <v>44294</v>
      </c>
      <c r="E20" s="23" t="s">
        <v>1322</v>
      </c>
      <c r="F20" s="25">
        <v>0.22</v>
      </c>
      <c r="G20" s="25"/>
      <c r="H20" s="28"/>
      <c r="I20" s="23" t="s">
        <v>1323</v>
      </c>
      <c r="J20" s="23" t="s">
        <v>1324</v>
      </c>
      <c r="K20" s="23"/>
      <c r="L20" s="26"/>
    </row>
    <row r="21" ht="72.75" customHeight="1" spans="1:12">
      <c r="A21" s="23">
        <v>19</v>
      </c>
      <c r="B21" s="23" t="s">
        <v>1360</v>
      </c>
      <c r="C21" s="23" t="s">
        <v>1361</v>
      </c>
      <c r="D21" s="24">
        <v>44294</v>
      </c>
      <c r="E21" s="23" t="s">
        <v>1322</v>
      </c>
      <c r="F21" s="25">
        <v>0.22</v>
      </c>
      <c r="G21" s="25"/>
      <c r="H21" s="28"/>
      <c r="I21" s="23" t="s">
        <v>1323</v>
      </c>
      <c r="J21" s="23" t="s">
        <v>1324</v>
      </c>
      <c r="K21" s="23"/>
      <c r="L21" s="26"/>
    </row>
    <row r="22" ht="72.75" customHeight="1" spans="1:12">
      <c r="A22" s="23">
        <v>20</v>
      </c>
      <c r="B22" s="23" t="s">
        <v>197</v>
      </c>
      <c r="C22" s="23" t="s">
        <v>1362</v>
      </c>
      <c r="D22" s="24">
        <v>44294</v>
      </c>
      <c r="E22" s="23" t="s">
        <v>1363</v>
      </c>
      <c r="F22" s="25">
        <v>0.35</v>
      </c>
      <c r="G22" s="25"/>
      <c r="H22" s="28"/>
      <c r="I22" s="23" t="s">
        <v>1323</v>
      </c>
      <c r="J22" s="23" t="s">
        <v>1324</v>
      </c>
      <c r="K22" s="23"/>
      <c r="L22" s="26"/>
    </row>
    <row r="23" ht="72.75" customHeight="1" spans="1:12">
      <c r="A23" s="23">
        <v>21</v>
      </c>
      <c r="B23" s="23" t="s">
        <v>1364</v>
      </c>
      <c r="C23" s="23" t="s">
        <v>1365</v>
      </c>
      <c r="D23" s="24">
        <v>44294</v>
      </c>
      <c r="E23" s="23" t="s">
        <v>1363</v>
      </c>
      <c r="F23" s="25">
        <v>0.45</v>
      </c>
      <c r="G23" s="25"/>
      <c r="H23" s="28"/>
      <c r="I23" s="23" t="s">
        <v>1323</v>
      </c>
      <c r="J23" s="23" t="s">
        <v>1324</v>
      </c>
      <c r="K23" s="23"/>
      <c r="L23" s="26"/>
    </row>
    <row r="24" ht="72.75" customHeight="1" spans="1:12">
      <c r="A24" s="23">
        <v>22</v>
      </c>
      <c r="B24" s="23" t="s">
        <v>199</v>
      </c>
      <c r="C24" s="23" t="s">
        <v>200</v>
      </c>
      <c r="D24" s="24">
        <v>44294</v>
      </c>
      <c r="E24" s="23" t="s">
        <v>1322</v>
      </c>
      <c r="F24" s="25">
        <v>0.22</v>
      </c>
      <c r="G24" s="25"/>
      <c r="H24" s="28"/>
      <c r="I24" s="23" t="s">
        <v>1323</v>
      </c>
      <c r="J24" s="23" t="s">
        <v>1324</v>
      </c>
      <c r="K24" s="23"/>
      <c r="L24" s="26"/>
    </row>
    <row r="25" ht="72.75" customHeight="1" spans="1:12">
      <c r="A25" s="23">
        <v>23</v>
      </c>
      <c r="B25" s="23" t="s">
        <v>1366</v>
      </c>
      <c r="C25" s="23" t="s">
        <v>1367</v>
      </c>
      <c r="D25" s="24">
        <v>44294</v>
      </c>
      <c r="E25" s="23" t="s">
        <v>1322</v>
      </c>
      <c r="F25" s="25">
        <v>0.23</v>
      </c>
      <c r="G25" s="25"/>
      <c r="H25" s="28"/>
      <c r="I25" s="23" t="s">
        <v>1323</v>
      </c>
      <c r="J25" s="23" t="s">
        <v>1324</v>
      </c>
      <c r="K25" s="23"/>
      <c r="L25" s="26"/>
    </row>
    <row r="26" ht="72.75" customHeight="1" spans="1:12">
      <c r="A26" s="23">
        <v>24</v>
      </c>
      <c r="B26" s="23" t="s">
        <v>1368</v>
      </c>
      <c r="C26" s="23" t="s">
        <v>1369</v>
      </c>
      <c r="D26" s="24">
        <v>44294</v>
      </c>
      <c r="E26" s="23" t="s">
        <v>1322</v>
      </c>
      <c r="F26" s="25">
        <v>0.23</v>
      </c>
      <c r="G26" s="25"/>
      <c r="H26" s="28"/>
      <c r="I26" s="23" t="s">
        <v>1323</v>
      </c>
      <c r="J26" s="23" t="s">
        <v>1324</v>
      </c>
      <c r="K26" s="23"/>
      <c r="L26" s="26"/>
    </row>
    <row r="27" ht="72.75" customHeight="1" spans="1:12">
      <c r="A27" s="23">
        <v>25</v>
      </c>
      <c r="B27" s="23" t="s">
        <v>1370</v>
      </c>
      <c r="C27" s="23" t="s">
        <v>1371</v>
      </c>
      <c r="D27" s="24">
        <v>44294</v>
      </c>
      <c r="E27" s="23" t="s">
        <v>1322</v>
      </c>
      <c r="F27" s="25">
        <v>0.31</v>
      </c>
      <c r="G27" s="25"/>
      <c r="H27" s="28"/>
      <c r="I27" s="23" t="s">
        <v>1323</v>
      </c>
      <c r="J27" s="23" t="s">
        <v>1324</v>
      </c>
      <c r="K27" s="23"/>
      <c r="L27" s="26"/>
    </row>
    <row r="28" ht="72.75" customHeight="1" spans="1:12">
      <c r="A28" s="23">
        <v>26</v>
      </c>
      <c r="B28" s="23" t="s">
        <v>1372</v>
      </c>
      <c r="C28" s="23" t="s">
        <v>1373</v>
      </c>
      <c r="D28" s="24">
        <v>44314</v>
      </c>
      <c r="E28" s="23" t="s">
        <v>1322</v>
      </c>
      <c r="F28" s="25">
        <v>0.5</v>
      </c>
      <c r="G28" s="25"/>
      <c r="H28" s="28"/>
      <c r="I28" s="23" t="s">
        <v>1323</v>
      </c>
      <c r="J28" s="23" t="s">
        <v>1324</v>
      </c>
      <c r="K28" s="23"/>
      <c r="L28" s="26"/>
    </row>
    <row r="29" ht="72.75" customHeight="1" spans="1:12">
      <c r="A29" s="23">
        <v>27</v>
      </c>
      <c r="B29" s="23" t="s">
        <v>1374</v>
      </c>
      <c r="C29" s="23" t="s">
        <v>1375</v>
      </c>
      <c r="D29" s="24">
        <v>44350</v>
      </c>
      <c r="E29" s="23" t="s">
        <v>1322</v>
      </c>
      <c r="F29" s="25">
        <v>0.17</v>
      </c>
      <c r="G29" s="25"/>
      <c r="H29" s="28"/>
      <c r="I29" s="23" t="s">
        <v>1323</v>
      </c>
      <c r="J29" s="23" t="s">
        <v>1324</v>
      </c>
      <c r="K29" s="23"/>
      <c r="L29" s="26"/>
    </row>
    <row r="30" ht="72.75" customHeight="1" spans="1:12">
      <c r="A30" s="23">
        <v>28</v>
      </c>
      <c r="B30" s="23" t="s">
        <v>1376</v>
      </c>
      <c r="C30" s="23" t="s">
        <v>1377</v>
      </c>
      <c r="D30" s="24">
        <v>44350</v>
      </c>
      <c r="E30" s="23" t="s">
        <v>1322</v>
      </c>
      <c r="F30" s="25">
        <v>0.19</v>
      </c>
      <c r="G30" s="25"/>
      <c r="H30" s="28"/>
      <c r="I30" s="23" t="s">
        <v>1323</v>
      </c>
      <c r="J30" s="23" t="s">
        <v>1324</v>
      </c>
      <c r="K30" s="23"/>
      <c r="L30" s="26"/>
    </row>
    <row r="31" ht="72.75" customHeight="1" spans="1:12">
      <c r="A31" s="23">
        <v>29</v>
      </c>
      <c r="B31" s="23" t="s">
        <v>1378</v>
      </c>
      <c r="C31" s="23" t="s">
        <v>1379</v>
      </c>
      <c r="D31" s="24">
        <v>44350</v>
      </c>
      <c r="E31" s="23" t="s">
        <v>1322</v>
      </c>
      <c r="F31" s="25">
        <v>0.37</v>
      </c>
      <c r="G31" s="25"/>
      <c r="H31" s="28"/>
      <c r="I31" s="23" t="s">
        <v>1323</v>
      </c>
      <c r="J31" s="23" t="s">
        <v>1324</v>
      </c>
      <c r="K31" s="23"/>
      <c r="L31" s="26"/>
    </row>
    <row r="32" ht="72.75" customHeight="1" spans="1:12">
      <c r="A32" s="23">
        <v>30</v>
      </c>
      <c r="B32" s="23" t="s">
        <v>1380</v>
      </c>
      <c r="C32" s="23" t="s">
        <v>1381</v>
      </c>
      <c r="D32" s="24">
        <v>44350</v>
      </c>
      <c r="E32" s="23" t="s">
        <v>1322</v>
      </c>
      <c r="F32" s="25">
        <v>0.34</v>
      </c>
      <c r="G32" s="25"/>
      <c r="H32" s="28"/>
      <c r="I32" s="23" t="s">
        <v>1323</v>
      </c>
      <c r="J32" s="23" t="s">
        <v>1324</v>
      </c>
      <c r="K32" s="23"/>
      <c r="L32" s="26"/>
    </row>
    <row r="33" ht="72.75" customHeight="1" spans="1:13">
      <c r="A33" s="23">
        <v>31</v>
      </c>
      <c r="B33" s="23" t="s">
        <v>1382</v>
      </c>
      <c r="C33" s="23" t="s">
        <v>1383</v>
      </c>
      <c r="D33" s="24">
        <v>44350</v>
      </c>
      <c r="E33" s="23" t="s">
        <v>1322</v>
      </c>
      <c r="F33" s="25">
        <v>0.3</v>
      </c>
      <c r="G33" s="25"/>
      <c r="H33" s="28"/>
      <c r="I33" s="23" t="s">
        <v>1323</v>
      </c>
      <c r="J33" s="23" t="s">
        <v>1324</v>
      </c>
      <c r="K33" s="23"/>
      <c r="L33" s="26"/>
    </row>
    <row r="34" ht="72.75" customHeight="1" spans="1:13">
      <c r="A34" s="23">
        <v>32</v>
      </c>
      <c r="B34" s="23" t="s">
        <v>1384</v>
      </c>
      <c r="C34" s="23" t="s">
        <v>1385</v>
      </c>
      <c r="D34" s="24">
        <v>44380</v>
      </c>
      <c r="E34" s="23" t="s">
        <v>1322</v>
      </c>
      <c r="F34" s="25">
        <v>1.8</v>
      </c>
      <c r="G34" s="25"/>
      <c r="H34" s="29"/>
      <c r="I34" s="23" t="s">
        <v>1323</v>
      </c>
      <c r="J34" s="23" t="s">
        <v>1324</v>
      </c>
      <c r="K34" s="23"/>
      <c r="L34" s="26"/>
    </row>
    <row r="35" ht="72.75" customHeight="1" spans="1:13">
      <c r="A35" s="23">
        <v>33</v>
      </c>
      <c r="B35" s="23" t="s">
        <v>1386</v>
      </c>
      <c r="C35" s="23" t="s">
        <v>1387</v>
      </c>
      <c r="D35" s="24">
        <v>44380</v>
      </c>
      <c r="E35" s="23" t="s">
        <v>1322</v>
      </c>
      <c r="F35" s="25">
        <v>0.29</v>
      </c>
      <c r="G35" s="25"/>
      <c r="H35" s="29"/>
      <c r="I35" s="23" t="s">
        <v>1323</v>
      </c>
      <c r="J35" s="23" t="s">
        <v>1324</v>
      </c>
      <c r="K35" s="23"/>
      <c r="L35" s="26"/>
    </row>
    <row r="36" ht="72.75" customHeight="1" spans="1:13">
      <c r="A36" s="23">
        <v>34</v>
      </c>
      <c r="B36" s="23" t="s">
        <v>1388</v>
      </c>
      <c r="C36" s="23" t="s">
        <v>1389</v>
      </c>
      <c r="D36" s="24">
        <v>44380</v>
      </c>
      <c r="E36" s="23" t="s">
        <v>1390</v>
      </c>
      <c r="F36" s="25">
        <v>1.03</v>
      </c>
      <c r="G36" s="25"/>
      <c r="H36" s="29"/>
      <c r="I36" s="23" t="s">
        <v>1323</v>
      </c>
      <c r="J36" s="23" t="s">
        <v>1324</v>
      </c>
      <c r="K36" s="23"/>
      <c r="L36" s="26"/>
    </row>
    <row r="37" ht="72.75" customHeight="1" spans="1:13">
      <c r="A37" s="23">
        <v>35</v>
      </c>
      <c r="B37" s="23" t="s">
        <v>1391</v>
      </c>
      <c r="C37" s="23" t="s">
        <v>1392</v>
      </c>
      <c r="D37" s="24">
        <v>44385</v>
      </c>
      <c r="E37" s="23" t="s">
        <v>1322</v>
      </c>
      <c r="F37" s="25">
        <v>0.95</v>
      </c>
      <c r="G37" s="25"/>
      <c r="H37" s="29"/>
      <c r="I37" s="23" t="s">
        <v>1323</v>
      </c>
      <c r="J37" s="23" t="s">
        <v>1324</v>
      </c>
      <c r="K37" s="23"/>
      <c r="L37" s="26"/>
    </row>
    <row r="38" ht="72.75" customHeight="1" spans="1:13">
      <c r="A38" s="23">
        <v>36</v>
      </c>
      <c r="B38" s="23" t="s">
        <v>1393</v>
      </c>
      <c r="C38" s="23" t="s">
        <v>1394</v>
      </c>
      <c r="D38" s="24">
        <v>44385</v>
      </c>
      <c r="E38" s="23" t="s">
        <v>1322</v>
      </c>
      <c r="F38" s="25">
        <v>0.55</v>
      </c>
      <c r="G38" s="25"/>
      <c r="H38" s="29"/>
      <c r="I38" s="23" t="s">
        <v>1323</v>
      </c>
      <c r="J38" s="23" t="s">
        <v>1324</v>
      </c>
      <c r="K38" s="23"/>
      <c r="L38" s="26"/>
    </row>
    <row r="39" ht="72.75" customHeight="1" spans="1:13">
      <c r="A39" s="23">
        <v>37</v>
      </c>
      <c r="B39" s="23" t="s">
        <v>1395</v>
      </c>
      <c r="C39" s="23" t="s">
        <v>1396</v>
      </c>
      <c r="D39" s="24">
        <v>44385</v>
      </c>
      <c r="E39" s="23" t="s">
        <v>1322</v>
      </c>
      <c r="F39" s="25">
        <v>0.97</v>
      </c>
      <c r="G39" s="25"/>
      <c r="H39" s="29"/>
      <c r="I39" s="23" t="s">
        <v>1323</v>
      </c>
      <c r="J39" s="23" t="s">
        <v>1324</v>
      </c>
      <c r="K39" s="23"/>
      <c r="L39" s="26"/>
    </row>
    <row r="40" ht="72.75" customHeight="1" spans="1:13">
      <c r="A40" s="23">
        <v>38</v>
      </c>
      <c r="B40" s="23" t="s">
        <v>1397</v>
      </c>
      <c r="C40" s="23" t="s">
        <v>1398</v>
      </c>
      <c r="D40" s="24">
        <v>44385</v>
      </c>
      <c r="E40" s="23" t="s">
        <v>1399</v>
      </c>
      <c r="F40" s="25">
        <v>0.5</v>
      </c>
      <c r="G40" s="25"/>
      <c r="H40" s="29"/>
      <c r="I40" s="23" t="s">
        <v>1323</v>
      </c>
      <c r="J40" s="23" t="s">
        <v>1324</v>
      </c>
      <c r="K40" s="23"/>
      <c r="L40" s="26"/>
    </row>
    <row r="41" ht="72.75" customHeight="1" spans="1:13">
      <c r="A41" s="23">
        <v>39</v>
      </c>
      <c r="B41" s="23" t="s">
        <v>1400</v>
      </c>
      <c r="C41" s="23" t="s">
        <v>1401</v>
      </c>
      <c r="D41" s="24">
        <v>44385</v>
      </c>
      <c r="E41" s="23" t="s">
        <v>1322</v>
      </c>
      <c r="F41" s="25">
        <v>0.54</v>
      </c>
      <c r="G41" s="25"/>
      <c r="H41" s="29"/>
      <c r="I41" s="23" t="s">
        <v>1323</v>
      </c>
      <c r="J41" s="23" t="s">
        <v>1324</v>
      </c>
      <c r="K41" s="23"/>
      <c r="L41" s="26"/>
    </row>
    <row r="42" ht="72.75" customHeight="1" spans="1:13">
      <c r="A42" s="23">
        <v>40</v>
      </c>
      <c r="B42" s="23" t="s">
        <v>1402</v>
      </c>
      <c r="C42" s="23" t="s">
        <v>1403</v>
      </c>
      <c r="D42" s="24">
        <v>44410</v>
      </c>
      <c r="E42" s="23" t="s">
        <v>1404</v>
      </c>
      <c r="F42" s="25">
        <v>0.54</v>
      </c>
      <c r="G42" s="25"/>
      <c r="H42" s="29"/>
      <c r="I42" s="23" t="s">
        <v>1323</v>
      </c>
      <c r="J42" s="23" t="s">
        <v>1324</v>
      </c>
      <c r="K42" s="23"/>
      <c r="L42" s="26"/>
    </row>
    <row r="43" ht="72.75" customHeight="1" spans="1:13">
      <c r="A43" s="23">
        <v>41</v>
      </c>
      <c r="B43" s="23" t="s">
        <v>1405</v>
      </c>
      <c r="C43" s="23" t="s">
        <v>1373</v>
      </c>
      <c r="D43" s="24">
        <v>44417</v>
      </c>
      <c r="E43" s="23" t="s">
        <v>1322</v>
      </c>
      <c r="F43" s="25">
        <v>0.29</v>
      </c>
      <c r="G43" s="25"/>
      <c r="H43" s="29"/>
      <c r="I43" s="23" t="s">
        <v>1323</v>
      </c>
      <c r="J43" s="23" t="s">
        <v>1324</v>
      </c>
      <c r="K43" s="23"/>
      <c r="L43" s="26"/>
    </row>
    <row r="44" ht="72.75" customHeight="1" spans="1:13">
      <c r="A44" s="23">
        <v>42</v>
      </c>
      <c r="B44" s="23" t="s">
        <v>1406</v>
      </c>
      <c r="C44" s="23" t="s">
        <v>1407</v>
      </c>
      <c r="D44" s="24">
        <v>44446</v>
      </c>
      <c r="E44" s="23" t="s">
        <v>1322</v>
      </c>
      <c r="F44" s="25">
        <v>0.48</v>
      </c>
      <c r="G44" s="25"/>
      <c r="H44" s="29"/>
      <c r="I44" s="23" t="s">
        <v>1323</v>
      </c>
      <c r="J44" s="23" t="s">
        <v>1324</v>
      </c>
      <c r="K44" s="23"/>
      <c r="L44" s="26"/>
    </row>
    <row r="45" ht="72.75" customHeight="1" spans="1:13">
      <c r="A45" s="23">
        <v>43</v>
      </c>
      <c r="B45" s="23" t="s">
        <v>1408</v>
      </c>
      <c r="C45" s="23" t="s">
        <v>1409</v>
      </c>
      <c r="D45" s="24">
        <v>44516</v>
      </c>
      <c r="E45" s="23" t="s">
        <v>1410</v>
      </c>
      <c r="F45" s="25">
        <v>0.41</v>
      </c>
      <c r="G45" s="25"/>
      <c r="H45" s="29"/>
      <c r="I45" s="23" t="s">
        <v>1323</v>
      </c>
      <c r="J45" s="23" t="s">
        <v>1324</v>
      </c>
      <c r="K45" s="23"/>
      <c r="L45" s="26"/>
    </row>
    <row r="46" ht="72.75" customHeight="1" spans="1:13">
      <c r="A46" s="23">
        <v>44</v>
      </c>
      <c r="B46" s="23" t="s">
        <v>1411</v>
      </c>
      <c r="C46" s="23" t="s">
        <v>1412</v>
      </c>
      <c r="D46" s="24">
        <v>44516</v>
      </c>
      <c r="E46" s="23" t="s">
        <v>1413</v>
      </c>
      <c r="F46" s="25">
        <v>2.7</v>
      </c>
      <c r="G46" s="25"/>
      <c r="H46" s="29"/>
      <c r="I46" s="23" t="s">
        <v>1323</v>
      </c>
      <c r="J46" s="23" t="s">
        <v>1324</v>
      </c>
      <c r="K46" s="23"/>
      <c r="L46" s="26"/>
    </row>
    <row r="47" ht="72.75" customHeight="1" spans="1:13">
      <c r="A47" s="23">
        <v>45</v>
      </c>
      <c r="B47" s="23" t="s">
        <v>1414</v>
      </c>
      <c r="C47" s="23" t="s">
        <v>1415</v>
      </c>
      <c r="D47" s="24">
        <v>44658</v>
      </c>
      <c r="E47" s="23" t="s">
        <v>1322</v>
      </c>
      <c r="F47" s="25">
        <v>0.49</v>
      </c>
      <c r="G47" s="25"/>
      <c r="H47" s="29"/>
      <c r="I47" s="23" t="s">
        <v>1323</v>
      </c>
      <c r="J47" s="23" t="s">
        <v>1324</v>
      </c>
      <c r="K47" s="23"/>
      <c r="L47" s="26"/>
    </row>
    <row r="48" ht="72.75" customHeight="1" spans="1:13">
      <c r="A48" s="23">
        <v>46</v>
      </c>
      <c r="B48" s="23" t="s">
        <v>1416</v>
      </c>
      <c r="C48" s="23" t="s">
        <v>1417</v>
      </c>
      <c r="D48" s="24">
        <v>44700</v>
      </c>
      <c r="E48" s="23" t="s">
        <v>1322</v>
      </c>
      <c r="F48" s="25">
        <v>0.2</v>
      </c>
      <c r="G48" s="25"/>
      <c r="H48" s="29"/>
      <c r="I48" s="23" t="s">
        <v>1323</v>
      </c>
      <c r="J48" s="23" t="s">
        <v>1324</v>
      </c>
      <c r="K48" s="23"/>
      <c r="L48" s="26"/>
      <c r="M48" s="26"/>
    </row>
    <row r="49" ht="72.75" customHeight="1" spans="1:13">
      <c r="A49" s="23">
        <v>47</v>
      </c>
      <c r="B49" s="23" t="s">
        <v>511</v>
      </c>
      <c r="C49" s="23" t="s">
        <v>1417</v>
      </c>
      <c r="D49" s="24">
        <v>44700</v>
      </c>
      <c r="E49" s="23" t="s">
        <v>1322</v>
      </c>
      <c r="F49" s="25">
        <v>0.24</v>
      </c>
      <c r="G49" s="25"/>
      <c r="H49" s="29"/>
      <c r="I49" s="23" t="s">
        <v>1323</v>
      </c>
      <c r="J49" s="23" t="s">
        <v>1324</v>
      </c>
      <c r="K49" s="23"/>
      <c r="L49" s="26"/>
      <c r="M49" s="26"/>
    </row>
    <row r="50" ht="72.75" customHeight="1" spans="1:13">
      <c r="A50" s="23">
        <v>48</v>
      </c>
      <c r="B50" s="23" t="s">
        <v>570</v>
      </c>
      <c r="C50" s="23" t="s">
        <v>1417</v>
      </c>
      <c r="D50" s="24">
        <v>44700</v>
      </c>
      <c r="E50" s="23" t="s">
        <v>1322</v>
      </c>
      <c r="F50" s="25">
        <v>0.35</v>
      </c>
      <c r="G50" s="25"/>
      <c r="H50" s="29"/>
      <c r="I50" s="23" t="s">
        <v>1323</v>
      </c>
      <c r="J50" s="23" t="s">
        <v>1324</v>
      </c>
      <c r="K50" s="23"/>
      <c r="L50" s="26"/>
      <c r="M50" s="26"/>
    </row>
    <row r="51" ht="72.75" customHeight="1" spans="1:13">
      <c r="A51" s="23">
        <v>49</v>
      </c>
      <c r="B51" s="23" t="s">
        <v>1418</v>
      </c>
      <c r="C51" s="23" t="s">
        <v>1419</v>
      </c>
      <c r="D51" s="24">
        <v>44700</v>
      </c>
      <c r="E51" s="23" t="s">
        <v>1322</v>
      </c>
      <c r="F51" s="25">
        <v>0.3</v>
      </c>
      <c r="G51" s="25"/>
      <c r="H51" s="29"/>
      <c r="I51" s="23" t="s">
        <v>1323</v>
      </c>
      <c r="J51" s="23" t="s">
        <v>1324</v>
      </c>
      <c r="K51" s="23"/>
      <c r="L51" s="26"/>
      <c r="M51" s="26"/>
    </row>
    <row r="52" ht="72.75" customHeight="1" spans="1:13">
      <c r="A52" s="23">
        <v>50</v>
      </c>
      <c r="B52" s="23" t="s">
        <v>1420</v>
      </c>
      <c r="C52" s="23" t="s">
        <v>1421</v>
      </c>
      <c r="D52" s="24">
        <v>44776</v>
      </c>
      <c r="E52" s="23" t="s">
        <v>1322</v>
      </c>
      <c r="F52" s="25">
        <v>1.2</v>
      </c>
      <c r="G52" s="25"/>
      <c r="H52" s="29"/>
      <c r="I52" s="23" t="s">
        <v>1323</v>
      </c>
      <c r="J52" s="23" t="s">
        <v>1324</v>
      </c>
      <c r="K52" s="23"/>
      <c r="L52" s="26"/>
    </row>
    <row r="53" ht="72.75" customHeight="1" spans="1:13">
      <c r="A53" s="23">
        <v>51</v>
      </c>
      <c r="B53" s="23" t="s">
        <v>1422</v>
      </c>
      <c r="C53" s="23" t="s">
        <v>1423</v>
      </c>
      <c r="D53" s="24">
        <v>44776</v>
      </c>
      <c r="E53" s="23" t="s">
        <v>1322</v>
      </c>
      <c r="F53" s="25">
        <v>1.8</v>
      </c>
      <c r="G53" s="25"/>
      <c r="H53" s="29"/>
      <c r="I53" s="23" t="s">
        <v>1323</v>
      </c>
      <c r="J53" s="23" t="s">
        <v>1324</v>
      </c>
      <c r="K53" s="23"/>
      <c r="L53" s="26"/>
    </row>
    <row r="54" ht="72.75" customHeight="1" spans="1:13">
      <c r="A54" s="23">
        <v>52</v>
      </c>
      <c r="B54" s="23" t="s">
        <v>1424</v>
      </c>
      <c r="C54" s="23" t="s">
        <v>1425</v>
      </c>
      <c r="D54" s="24"/>
      <c r="E54" s="23" t="s">
        <v>1426</v>
      </c>
      <c r="F54" s="25">
        <v>0.31</v>
      </c>
      <c r="G54" s="25"/>
      <c r="H54" s="29"/>
      <c r="I54" s="23" t="s">
        <v>1427</v>
      </c>
      <c r="J54" s="23" t="s">
        <v>1428</v>
      </c>
      <c r="K54" s="23"/>
      <c r="L54" s="26"/>
    </row>
    <row r="55" ht="72.75" customHeight="1" spans="1:13">
      <c r="A55" s="23">
        <v>53</v>
      </c>
      <c r="B55" s="23">
        <v>22002</v>
      </c>
      <c r="C55" s="23" t="s">
        <v>1429</v>
      </c>
      <c r="D55" s="24"/>
      <c r="E55" s="23" t="s">
        <v>1404</v>
      </c>
      <c r="F55" s="25">
        <v>0.19</v>
      </c>
      <c r="G55" s="25"/>
      <c r="H55" s="29"/>
      <c r="I55" s="23" t="s">
        <v>1427</v>
      </c>
      <c r="J55" s="23" t="s">
        <v>1428</v>
      </c>
      <c r="K55" s="23"/>
      <c r="L55" s="26"/>
    </row>
    <row r="56" ht="72.75" customHeight="1" spans="1:13">
      <c r="A56" s="23"/>
      <c r="B56" s="23"/>
      <c r="C56" s="23"/>
      <c r="D56" s="24"/>
      <c r="E56" s="23"/>
      <c r="F56" s="25"/>
      <c r="G56" s="25"/>
      <c r="H56" s="29"/>
      <c r="I56" s="23"/>
      <c r="J56" s="23"/>
      <c r="K56" s="23"/>
    </row>
    <row r="57" ht="72.75" customHeight="1"/>
    <row r="58" ht="72.75" customHeight="1"/>
    <row r="59" ht="72.75" customHeight="1"/>
    <row r="60" ht="72.75" customHeight="1"/>
    <row r="61" ht="72.75" customHeight="1"/>
    <row r="62" ht="72.75" customHeight="1"/>
  </sheetData>
  <autoFilter xmlns:etc="http://www.wps.cn/officeDocument/2017/etCustomData" ref="A2:M55" etc:filterBottomFollowUsedRange="0">
    <extLst/>
  </autoFilter>
  <mergeCells count="1">
    <mergeCell ref="A1:K1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opLeftCell="A17" workbookViewId="0">
      <selection activeCell="J15" sqref="J15"/>
    </sheetView>
  </sheetViews>
  <sheetFormatPr defaultColWidth="6.75" defaultRowHeight="15.75" outlineLevelCol="6"/>
  <cols>
    <col min="1" max="1" width="5.5" style="5" customWidth="1"/>
    <col min="2" max="2" width="21.75" style="5" customWidth="1"/>
    <col min="3" max="3" width="11.8833333333333" style="5" customWidth="1"/>
    <col min="4" max="5" width="5.5" style="5" customWidth="1"/>
    <col min="6" max="7" width="12.8833333333333" style="5" customWidth="1"/>
    <col min="8" max="16384" width="6.75" style="5"/>
  </cols>
  <sheetData>
    <row r="1" ht="17.25" customHeight="1" spans="1:7">
      <c r="A1" s="6" t="s">
        <v>1430</v>
      </c>
      <c r="B1" s="6"/>
      <c r="C1" s="6"/>
      <c r="D1" s="6"/>
      <c r="E1" s="6"/>
      <c r="F1" s="6"/>
      <c r="G1" s="6"/>
    </row>
    <row r="2" ht="17.25" customHeight="1" spans="1:7">
      <c r="A2" s="6" t="s">
        <v>1431</v>
      </c>
      <c r="B2" s="6" t="s">
        <v>1432</v>
      </c>
      <c r="C2" s="6" t="s">
        <v>98</v>
      </c>
      <c r="D2" s="6" t="s">
        <v>1314</v>
      </c>
      <c r="E2" s="6" t="s">
        <v>1433</v>
      </c>
      <c r="F2" s="6" t="s">
        <v>1434</v>
      </c>
      <c r="G2" s="7" t="s">
        <v>1435</v>
      </c>
    </row>
    <row r="3" ht="17.25" customHeight="1" spans="1:7">
      <c r="A3" s="8">
        <v>1</v>
      </c>
      <c r="B3" s="6" t="s">
        <v>1436</v>
      </c>
      <c r="C3" s="6" t="s">
        <v>1437</v>
      </c>
      <c r="D3" s="8">
        <v>304</v>
      </c>
      <c r="E3" s="6" t="s">
        <v>1438</v>
      </c>
      <c r="F3" s="8">
        <v>251.65</v>
      </c>
      <c r="G3" s="7">
        <f t="shared" ref="G3:G41" si="0">F3/1000</f>
        <v>0.25165</v>
      </c>
    </row>
    <row r="4" ht="17.25" customHeight="1" spans="1:7">
      <c r="A4" s="8">
        <v>2</v>
      </c>
      <c r="B4" s="6" t="s">
        <v>1439</v>
      </c>
      <c r="C4" s="6" t="s">
        <v>1440</v>
      </c>
      <c r="D4" s="8">
        <v>304</v>
      </c>
      <c r="E4" s="6" t="s">
        <v>1438</v>
      </c>
      <c r="F4" s="8">
        <v>106.91</v>
      </c>
      <c r="G4" s="7">
        <f t="shared" si="0"/>
        <v>0.10691</v>
      </c>
    </row>
    <row r="5" ht="17.25" customHeight="1" spans="1:7">
      <c r="A5" s="8">
        <v>3</v>
      </c>
      <c r="B5" s="6" t="s">
        <v>1439</v>
      </c>
      <c r="C5" s="6" t="s">
        <v>1441</v>
      </c>
      <c r="D5" s="8">
        <v>304</v>
      </c>
      <c r="E5" s="6" t="s">
        <v>1438</v>
      </c>
      <c r="F5" s="8">
        <v>372.52</v>
      </c>
      <c r="G5" s="7">
        <f t="shared" si="0"/>
        <v>0.37252</v>
      </c>
    </row>
    <row r="6" ht="17.25" customHeight="1" spans="1:7">
      <c r="A6" s="8">
        <v>4</v>
      </c>
      <c r="B6" s="6" t="s">
        <v>1442</v>
      </c>
      <c r="C6" s="6" t="s">
        <v>1443</v>
      </c>
      <c r="D6" s="8">
        <v>410</v>
      </c>
      <c r="E6" s="6" t="s">
        <v>1438</v>
      </c>
      <c r="F6" s="9">
        <v>87.3</v>
      </c>
      <c r="G6" s="7">
        <f t="shared" si="0"/>
        <v>0.0873</v>
      </c>
    </row>
    <row r="7" ht="17.25" customHeight="1" spans="1:7">
      <c r="A7" s="8">
        <v>5</v>
      </c>
      <c r="B7" s="6" t="s">
        <v>1442</v>
      </c>
      <c r="C7" s="6" t="s">
        <v>1444</v>
      </c>
      <c r="D7" s="8">
        <v>410</v>
      </c>
      <c r="E7" s="6" t="s">
        <v>1438</v>
      </c>
      <c r="F7" s="9">
        <v>137.95</v>
      </c>
      <c r="G7" s="7">
        <f t="shared" si="0"/>
        <v>0.13795</v>
      </c>
    </row>
    <row r="8" ht="17.25" customHeight="1" spans="1:7">
      <c r="A8" s="8">
        <v>6</v>
      </c>
      <c r="B8" s="6" t="s">
        <v>1436</v>
      </c>
      <c r="C8" s="6" t="s">
        <v>1445</v>
      </c>
      <c r="D8" s="8">
        <v>304</v>
      </c>
      <c r="E8" s="6" t="s">
        <v>1438</v>
      </c>
      <c r="F8" s="8">
        <v>286</v>
      </c>
      <c r="G8" s="7">
        <f t="shared" si="0"/>
        <v>0.286</v>
      </c>
    </row>
    <row r="9" ht="17.25" customHeight="1" spans="1:7">
      <c r="A9" s="8">
        <v>7</v>
      </c>
      <c r="B9" s="6" t="s">
        <v>1436</v>
      </c>
      <c r="C9" s="6" t="s">
        <v>1446</v>
      </c>
      <c r="D9" s="8">
        <v>304</v>
      </c>
      <c r="E9" s="6" t="s">
        <v>1438</v>
      </c>
      <c r="F9" s="8">
        <v>235</v>
      </c>
      <c r="G9" s="7">
        <f t="shared" si="0"/>
        <v>0.235</v>
      </c>
    </row>
    <row r="10" ht="17.25" customHeight="1" spans="1:7">
      <c r="A10" s="8">
        <v>8</v>
      </c>
      <c r="B10" s="6" t="s">
        <v>1436</v>
      </c>
      <c r="C10" s="6" t="s">
        <v>1447</v>
      </c>
      <c r="D10" s="8">
        <v>304</v>
      </c>
      <c r="E10" s="6" t="s">
        <v>1438</v>
      </c>
      <c r="F10" s="8">
        <v>273.3</v>
      </c>
      <c r="G10" s="7">
        <f t="shared" si="0"/>
        <v>0.2733</v>
      </c>
    </row>
    <row r="11" ht="17.25" customHeight="1" spans="1:7">
      <c r="A11" s="8">
        <v>9</v>
      </c>
      <c r="B11" s="6" t="s">
        <v>1436</v>
      </c>
      <c r="C11" s="6" t="s">
        <v>1441</v>
      </c>
      <c r="D11" s="8">
        <v>304</v>
      </c>
      <c r="E11" s="6" t="s">
        <v>1438</v>
      </c>
      <c r="F11" s="8">
        <v>315</v>
      </c>
      <c r="G11" s="7">
        <f t="shared" si="0"/>
        <v>0.315</v>
      </c>
    </row>
    <row r="12" ht="17.25" customHeight="1" spans="1:7">
      <c r="A12" s="8">
        <v>10</v>
      </c>
      <c r="B12" s="6" t="s">
        <v>1436</v>
      </c>
      <c r="C12" s="6" t="s">
        <v>1448</v>
      </c>
      <c r="D12" s="8">
        <v>304</v>
      </c>
      <c r="E12" s="6" t="s">
        <v>1438</v>
      </c>
      <c r="F12" s="8">
        <v>382.9</v>
      </c>
      <c r="G12" s="7">
        <f t="shared" si="0"/>
        <v>0.3829</v>
      </c>
    </row>
    <row r="13" ht="17.25" customHeight="1" spans="1:7">
      <c r="A13" s="8">
        <v>11</v>
      </c>
      <c r="B13" s="6" t="s">
        <v>1436</v>
      </c>
      <c r="C13" s="6" t="s">
        <v>1449</v>
      </c>
      <c r="D13" s="8">
        <v>304</v>
      </c>
      <c r="E13" s="6" t="s">
        <v>1438</v>
      </c>
      <c r="F13" s="8">
        <v>382.9</v>
      </c>
      <c r="G13" s="7">
        <f t="shared" si="0"/>
        <v>0.3829</v>
      </c>
    </row>
    <row r="14" ht="17.25" customHeight="1" spans="1:7">
      <c r="A14" s="8">
        <v>12</v>
      </c>
      <c r="B14" s="6" t="s">
        <v>1436</v>
      </c>
      <c r="C14" s="6" t="s">
        <v>1444</v>
      </c>
      <c r="D14" s="8">
        <v>304</v>
      </c>
      <c r="E14" s="6" t="s">
        <v>1438</v>
      </c>
      <c r="F14" s="8">
        <v>223.83</v>
      </c>
      <c r="G14" s="7">
        <f t="shared" si="0"/>
        <v>0.22383</v>
      </c>
    </row>
    <row r="15" ht="17.25" customHeight="1" spans="1:7">
      <c r="A15" s="8">
        <v>13</v>
      </c>
      <c r="B15" s="6" t="s">
        <v>1436</v>
      </c>
      <c r="C15" s="6" t="s">
        <v>1450</v>
      </c>
      <c r="D15" s="8">
        <v>304</v>
      </c>
      <c r="E15" s="6" t="s">
        <v>1438</v>
      </c>
      <c r="F15" s="8">
        <v>83.53</v>
      </c>
      <c r="G15" s="7">
        <f t="shared" si="0"/>
        <v>0.08353</v>
      </c>
    </row>
    <row r="16" ht="17.25" customHeight="1" spans="1:7">
      <c r="A16" s="8">
        <v>14</v>
      </c>
      <c r="B16" s="6" t="s">
        <v>1436</v>
      </c>
      <c r="C16" s="6" t="s">
        <v>1451</v>
      </c>
      <c r="D16" s="8">
        <v>304</v>
      </c>
      <c r="E16" s="6" t="s">
        <v>1438</v>
      </c>
      <c r="F16" s="8">
        <v>198.21</v>
      </c>
      <c r="G16" s="7">
        <f t="shared" si="0"/>
        <v>0.19821</v>
      </c>
    </row>
    <row r="17" ht="17.25" customHeight="1" spans="1:7">
      <c r="A17" s="8">
        <v>15</v>
      </c>
      <c r="B17" s="6" t="s">
        <v>1436</v>
      </c>
      <c r="C17" s="6" t="s">
        <v>1445</v>
      </c>
      <c r="D17" s="8">
        <v>410</v>
      </c>
      <c r="E17" s="6" t="s">
        <v>1438</v>
      </c>
      <c r="F17" s="8">
        <v>219</v>
      </c>
      <c r="G17" s="7">
        <f t="shared" si="0"/>
        <v>0.219</v>
      </c>
    </row>
    <row r="18" ht="17.25" customHeight="1" spans="1:7">
      <c r="A18" s="8">
        <v>16</v>
      </c>
      <c r="B18" s="6" t="s">
        <v>1436</v>
      </c>
      <c r="C18" s="6" t="s">
        <v>1446</v>
      </c>
      <c r="D18" s="8">
        <v>410</v>
      </c>
      <c r="E18" s="6" t="s">
        <v>1438</v>
      </c>
      <c r="F18" s="8">
        <v>187.57</v>
      </c>
      <c r="G18" s="7">
        <f t="shared" si="0"/>
        <v>0.18757</v>
      </c>
    </row>
    <row r="19" ht="17.25" customHeight="1" spans="1:7">
      <c r="A19" s="8">
        <v>17</v>
      </c>
      <c r="B19" s="6" t="s">
        <v>1436</v>
      </c>
      <c r="C19" s="6" t="s">
        <v>1447</v>
      </c>
      <c r="D19" s="8">
        <v>410</v>
      </c>
      <c r="E19" s="6" t="s">
        <v>1438</v>
      </c>
      <c r="F19" s="8">
        <v>226.72</v>
      </c>
      <c r="G19" s="7">
        <f t="shared" si="0"/>
        <v>0.22672</v>
      </c>
    </row>
    <row r="20" ht="17.25" customHeight="1" spans="1:7">
      <c r="A20" s="8">
        <v>18</v>
      </c>
      <c r="B20" s="6" t="s">
        <v>1436</v>
      </c>
      <c r="C20" s="6" t="s">
        <v>1441</v>
      </c>
      <c r="D20" s="8">
        <v>410</v>
      </c>
      <c r="E20" s="6" t="s">
        <v>1438</v>
      </c>
      <c r="F20" s="8">
        <v>271.5</v>
      </c>
      <c r="G20" s="7">
        <f t="shared" si="0"/>
        <v>0.2715</v>
      </c>
    </row>
    <row r="21" ht="17.25" customHeight="1" spans="1:7">
      <c r="A21" s="8">
        <v>19</v>
      </c>
      <c r="B21" s="6" t="s">
        <v>1436</v>
      </c>
      <c r="C21" s="6" t="s">
        <v>1448</v>
      </c>
      <c r="D21" s="8">
        <v>410</v>
      </c>
      <c r="E21" s="6" t="s">
        <v>1438</v>
      </c>
      <c r="F21" s="10">
        <v>322.11</v>
      </c>
      <c r="G21" s="7">
        <f t="shared" si="0"/>
        <v>0.32211</v>
      </c>
    </row>
    <row r="22" ht="17.25" customHeight="1" spans="1:7">
      <c r="A22" s="8">
        <v>20</v>
      </c>
      <c r="B22" s="6" t="s">
        <v>1436</v>
      </c>
      <c r="C22" s="6" t="s">
        <v>1449</v>
      </c>
      <c r="D22" s="8">
        <v>410</v>
      </c>
      <c r="E22" s="6" t="s">
        <v>1438</v>
      </c>
      <c r="F22" s="10">
        <v>322.11</v>
      </c>
      <c r="G22" s="7">
        <f t="shared" si="0"/>
        <v>0.32211</v>
      </c>
    </row>
    <row r="23" ht="17.25" customHeight="1" spans="1:7">
      <c r="A23" s="8">
        <v>21</v>
      </c>
      <c r="B23" s="6" t="s">
        <v>1436</v>
      </c>
      <c r="C23" s="6" t="s">
        <v>1444</v>
      </c>
      <c r="D23" s="8">
        <v>410</v>
      </c>
      <c r="E23" s="6" t="s">
        <v>1438</v>
      </c>
      <c r="F23" s="9">
        <v>146.89</v>
      </c>
      <c r="G23" s="7">
        <f t="shared" si="0"/>
        <v>0.14689</v>
      </c>
    </row>
    <row r="24" ht="17.25" customHeight="1" spans="1:7">
      <c r="A24" s="8">
        <v>22</v>
      </c>
      <c r="B24" s="6" t="s">
        <v>1436</v>
      </c>
      <c r="C24" s="6" t="s">
        <v>1450</v>
      </c>
      <c r="D24" s="8">
        <v>410</v>
      </c>
      <c r="E24" s="6" t="s">
        <v>1438</v>
      </c>
      <c r="F24" s="9">
        <v>53.17</v>
      </c>
      <c r="G24" s="7">
        <f t="shared" si="0"/>
        <v>0.05317</v>
      </c>
    </row>
    <row r="25" ht="17.25" customHeight="1" spans="1:7">
      <c r="A25" s="8">
        <v>23</v>
      </c>
      <c r="B25" s="6" t="s">
        <v>1436</v>
      </c>
      <c r="C25" s="6" t="s">
        <v>1451</v>
      </c>
      <c r="D25" s="8">
        <v>410</v>
      </c>
      <c r="E25" s="6" t="s">
        <v>1438</v>
      </c>
      <c r="F25" s="9">
        <v>126.18</v>
      </c>
      <c r="G25" s="7">
        <f t="shared" si="0"/>
        <v>0.12618</v>
      </c>
    </row>
    <row r="26" ht="17.25" customHeight="1" spans="1:7">
      <c r="A26" s="8">
        <v>24</v>
      </c>
      <c r="B26" s="6" t="s">
        <v>1439</v>
      </c>
      <c r="C26" s="6" t="s">
        <v>1443</v>
      </c>
      <c r="D26" s="8">
        <v>304</v>
      </c>
      <c r="E26" s="6" t="s">
        <v>1438</v>
      </c>
      <c r="F26" s="9">
        <v>131.4</v>
      </c>
      <c r="G26" s="7">
        <f t="shared" si="0"/>
        <v>0.1314</v>
      </c>
    </row>
    <row r="27" ht="17.25" customHeight="1" spans="1:7">
      <c r="A27" s="8">
        <v>25</v>
      </c>
      <c r="B27" s="6" t="s">
        <v>1439</v>
      </c>
      <c r="C27" s="6" t="s">
        <v>1450</v>
      </c>
      <c r="D27" s="8">
        <v>304</v>
      </c>
      <c r="E27" s="6" t="s">
        <v>1438</v>
      </c>
      <c r="F27" s="9">
        <v>73.5</v>
      </c>
      <c r="G27" s="7">
        <f t="shared" si="0"/>
        <v>0.0735</v>
      </c>
    </row>
    <row r="28" ht="17.25" customHeight="1" spans="1:7">
      <c r="A28" s="8">
        <v>26</v>
      </c>
      <c r="B28" s="6" t="s">
        <v>1439</v>
      </c>
      <c r="C28" s="6" t="s">
        <v>1452</v>
      </c>
      <c r="D28" s="8">
        <v>304</v>
      </c>
      <c r="E28" s="6" t="s">
        <v>1438</v>
      </c>
      <c r="F28" s="9">
        <v>64.59</v>
      </c>
      <c r="G28" s="7">
        <f t="shared" si="0"/>
        <v>0.06459</v>
      </c>
    </row>
    <row r="29" ht="17.25" customHeight="1" spans="1:7">
      <c r="A29" s="8">
        <v>27</v>
      </c>
      <c r="B29" s="6" t="s">
        <v>1439</v>
      </c>
      <c r="C29" s="6" t="s">
        <v>1443</v>
      </c>
      <c r="D29" s="8">
        <v>410</v>
      </c>
      <c r="E29" s="6" t="s">
        <v>1438</v>
      </c>
      <c r="F29" s="9">
        <v>83.64</v>
      </c>
      <c r="G29" s="7">
        <f t="shared" si="0"/>
        <v>0.08364</v>
      </c>
    </row>
    <row r="30" ht="17.25" customHeight="1" spans="1:7">
      <c r="A30" s="8">
        <v>28</v>
      </c>
      <c r="B30" s="6" t="s">
        <v>1439</v>
      </c>
      <c r="C30" s="6" t="s">
        <v>1450</v>
      </c>
      <c r="D30" s="8">
        <v>410</v>
      </c>
      <c r="E30" s="6" t="s">
        <v>1438</v>
      </c>
      <c r="F30" s="9">
        <v>44.66</v>
      </c>
      <c r="G30" s="7">
        <f t="shared" si="0"/>
        <v>0.04466</v>
      </c>
    </row>
    <row r="31" ht="17.25" customHeight="1" spans="1:7">
      <c r="A31" s="8">
        <v>29</v>
      </c>
      <c r="B31" s="6" t="s">
        <v>1439</v>
      </c>
      <c r="C31" s="6" t="s">
        <v>1452</v>
      </c>
      <c r="D31" s="8">
        <v>410</v>
      </c>
      <c r="E31" s="6" t="s">
        <v>1438</v>
      </c>
      <c r="F31" s="9">
        <v>41.11</v>
      </c>
      <c r="G31" s="7">
        <f t="shared" si="0"/>
        <v>0.04111</v>
      </c>
    </row>
    <row r="32" ht="17.25" customHeight="1" spans="1:7">
      <c r="A32" s="8">
        <v>30</v>
      </c>
      <c r="B32" s="6" t="s">
        <v>1442</v>
      </c>
      <c r="C32" s="6" t="s">
        <v>1453</v>
      </c>
      <c r="D32" s="8">
        <v>410</v>
      </c>
      <c r="E32" s="6" t="s">
        <v>1438</v>
      </c>
      <c r="F32" s="11">
        <v>54.73</v>
      </c>
      <c r="G32" s="7">
        <f t="shared" si="0"/>
        <v>0.05473</v>
      </c>
    </row>
    <row r="33" ht="17.25" customHeight="1" spans="1:7">
      <c r="A33" s="8">
        <v>31</v>
      </c>
      <c r="B33" s="6" t="s">
        <v>1442</v>
      </c>
      <c r="C33" s="6" t="s">
        <v>1454</v>
      </c>
      <c r="D33" s="8">
        <v>410</v>
      </c>
      <c r="E33" s="6" t="s">
        <v>1438</v>
      </c>
      <c r="F33" s="9">
        <v>68.35</v>
      </c>
      <c r="G33" s="7">
        <f t="shared" si="0"/>
        <v>0.06835</v>
      </c>
    </row>
    <row r="34" ht="17.25" customHeight="1" spans="1:7">
      <c r="A34" s="8">
        <v>32</v>
      </c>
      <c r="B34" s="6" t="s">
        <v>1442</v>
      </c>
      <c r="C34" s="6" t="s">
        <v>1455</v>
      </c>
      <c r="D34" s="8">
        <v>410</v>
      </c>
      <c r="E34" s="6" t="s">
        <v>1438</v>
      </c>
      <c r="F34" s="9">
        <v>65</v>
      </c>
      <c r="G34" s="7">
        <f t="shared" si="0"/>
        <v>0.065</v>
      </c>
    </row>
    <row r="35" ht="17.25" customHeight="1" spans="1:7">
      <c r="A35" s="8">
        <v>33</v>
      </c>
      <c r="B35" s="6" t="s">
        <v>1442</v>
      </c>
      <c r="C35" s="6" t="s">
        <v>1456</v>
      </c>
      <c r="D35" s="8">
        <v>410</v>
      </c>
      <c r="E35" s="6" t="s">
        <v>1438</v>
      </c>
      <c r="F35" s="9">
        <v>84.3</v>
      </c>
      <c r="G35" s="7">
        <f t="shared" si="0"/>
        <v>0.0843</v>
      </c>
    </row>
    <row r="36" ht="17.25" customHeight="1" spans="1:7">
      <c r="A36" s="8">
        <v>34</v>
      </c>
      <c r="B36" s="6" t="s">
        <v>1457</v>
      </c>
      <c r="C36" s="6" t="s">
        <v>1456</v>
      </c>
      <c r="D36" s="8">
        <v>410</v>
      </c>
      <c r="E36" s="6" t="s">
        <v>1438</v>
      </c>
      <c r="F36" s="8">
        <v>109.5</v>
      </c>
      <c r="G36" s="7">
        <f t="shared" si="0"/>
        <v>0.1095</v>
      </c>
    </row>
    <row r="37" ht="17.25" customHeight="1" spans="1:7">
      <c r="A37" s="8">
        <v>35</v>
      </c>
      <c r="B37" s="6" t="s">
        <v>1457</v>
      </c>
      <c r="C37" s="6" t="s">
        <v>1458</v>
      </c>
      <c r="D37" s="8">
        <v>410</v>
      </c>
      <c r="E37" s="6" t="s">
        <v>1438</v>
      </c>
      <c r="F37" s="9">
        <v>83</v>
      </c>
      <c r="G37" s="7">
        <f t="shared" si="0"/>
        <v>0.083</v>
      </c>
    </row>
    <row r="38" ht="17.25" customHeight="1" spans="1:7">
      <c r="A38" s="8">
        <v>36</v>
      </c>
      <c r="B38" s="6" t="s">
        <v>1457</v>
      </c>
      <c r="C38" s="6" t="s">
        <v>1454</v>
      </c>
      <c r="D38" s="8">
        <v>410</v>
      </c>
      <c r="E38" s="6" t="s">
        <v>1438</v>
      </c>
      <c r="F38" s="9">
        <v>94.1</v>
      </c>
      <c r="G38" s="7">
        <f t="shared" si="0"/>
        <v>0.0941</v>
      </c>
    </row>
    <row r="39" ht="17.25" customHeight="1" spans="1:7">
      <c r="A39" s="8">
        <v>37</v>
      </c>
      <c r="B39" s="6" t="s">
        <v>1457</v>
      </c>
      <c r="C39" s="6" t="s">
        <v>1455</v>
      </c>
      <c r="D39" s="8">
        <v>410</v>
      </c>
      <c r="E39" s="6" t="s">
        <v>1438</v>
      </c>
      <c r="F39" s="9">
        <v>84.19</v>
      </c>
      <c r="G39" s="7">
        <f t="shared" si="0"/>
        <v>0.08419</v>
      </c>
    </row>
    <row r="40" ht="17.25" customHeight="1" spans="1:7">
      <c r="A40" s="8">
        <v>38</v>
      </c>
      <c r="B40" s="6" t="s">
        <v>1457</v>
      </c>
      <c r="C40" s="6" t="s">
        <v>1459</v>
      </c>
      <c r="D40" s="8">
        <v>410</v>
      </c>
      <c r="E40" s="6" t="s">
        <v>1438</v>
      </c>
      <c r="F40" s="9">
        <v>32.76</v>
      </c>
      <c r="G40" s="7">
        <f t="shared" si="0"/>
        <v>0.03276</v>
      </c>
    </row>
    <row r="41" ht="17.25" customHeight="1" spans="1:7">
      <c r="A41" s="8">
        <v>39</v>
      </c>
      <c r="B41" s="6" t="s">
        <v>1457</v>
      </c>
      <c r="C41" s="6" t="s">
        <v>1453</v>
      </c>
      <c r="D41" s="8">
        <v>410</v>
      </c>
      <c r="E41" s="6" t="s">
        <v>1438</v>
      </c>
      <c r="F41" s="9">
        <v>66.58</v>
      </c>
      <c r="G41" s="7">
        <f t="shared" si="0"/>
        <v>0.06658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21" sqref="Q21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5" sqref="A15"/>
    </sheetView>
  </sheetViews>
  <sheetFormatPr defaultColWidth="9" defaultRowHeight="14.25" outlineLevelCol="7"/>
  <cols>
    <col min="1" max="1" width="27.6333333333333" style="1" customWidth="1"/>
    <col min="2" max="2" width="8.5" style="1" customWidth="1"/>
    <col min="3" max="3" width="8" style="1" customWidth="1"/>
    <col min="4" max="7" width="9" style="1"/>
    <col min="8" max="8" width="34.6333333333333" style="1" customWidth="1"/>
    <col min="9" max="16384" width="9" style="1"/>
  </cols>
  <sheetData>
    <row r="1" ht="15.75" spans="1:8">
      <c r="A1" s="2" t="s">
        <v>46</v>
      </c>
      <c r="B1" s="2" t="s">
        <v>1433</v>
      </c>
      <c r="C1" s="2" t="s">
        <v>100</v>
      </c>
    </row>
    <row r="2" spans="1:8">
      <c r="A2" s="3" t="s">
        <v>1460</v>
      </c>
      <c r="B2" s="3" t="s">
        <v>1461</v>
      </c>
      <c r="C2" s="3">
        <v>25</v>
      </c>
    </row>
    <row r="3" spans="1:8">
      <c r="A3" s="3" t="s">
        <v>1462</v>
      </c>
      <c r="B3" s="3" t="s">
        <v>1461</v>
      </c>
      <c r="C3" s="3">
        <v>23.5</v>
      </c>
    </row>
    <row r="4" spans="1:8">
      <c r="A4" s="3" t="s">
        <v>1463</v>
      </c>
      <c r="B4" s="3" t="s">
        <v>1464</v>
      </c>
      <c r="C4" s="3">
        <v>160</v>
      </c>
    </row>
    <row r="5" spans="1:8">
      <c r="A5" s="3" t="s">
        <v>1465</v>
      </c>
      <c r="B5" s="3" t="s">
        <v>1464</v>
      </c>
      <c r="C5" s="3">
        <v>201.4</v>
      </c>
    </row>
    <row r="6" spans="1:8">
      <c r="A6" s="3" t="s">
        <v>1466</v>
      </c>
      <c r="B6" s="3" t="s">
        <v>1464</v>
      </c>
      <c r="C6" s="3">
        <v>185</v>
      </c>
    </row>
    <row r="7" spans="1:8">
      <c r="A7" s="3" t="s">
        <v>1467</v>
      </c>
      <c r="B7" s="3" t="s">
        <v>1464</v>
      </c>
      <c r="C7" s="3">
        <v>70</v>
      </c>
    </row>
    <row r="8" spans="1:8">
      <c r="A8" s="3" t="s">
        <v>1468</v>
      </c>
      <c r="B8" s="3" t="s">
        <v>1464</v>
      </c>
      <c r="C8" s="3">
        <v>30</v>
      </c>
    </row>
    <row r="9" spans="1:8">
      <c r="A9" s="3" t="s">
        <v>1469</v>
      </c>
      <c r="B9" s="3" t="s">
        <v>1464</v>
      </c>
      <c r="C9" s="3">
        <v>36</v>
      </c>
    </row>
    <row r="10" spans="1:8">
      <c r="A10" s="3" t="s">
        <v>1470</v>
      </c>
      <c r="B10" s="3" t="s">
        <v>1471</v>
      </c>
      <c r="C10" s="3">
        <v>357</v>
      </c>
    </row>
    <row r="11" spans="1:8">
      <c r="A11" s="3" t="s">
        <v>1472</v>
      </c>
      <c r="B11" s="3" t="s">
        <v>1471</v>
      </c>
      <c r="C11" s="3">
        <v>398</v>
      </c>
    </row>
    <row r="12" spans="1:8">
      <c r="A12" s="3" t="s">
        <v>1473</v>
      </c>
      <c r="B12" s="3" t="s">
        <v>194</v>
      </c>
      <c r="C12" s="3">
        <v>1.25</v>
      </c>
    </row>
    <row r="13" spans="1:8">
      <c r="A13" s="3" t="s">
        <v>1474</v>
      </c>
      <c r="B13" s="3" t="s">
        <v>194</v>
      </c>
      <c r="C13" s="3">
        <v>0.22</v>
      </c>
    </row>
    <row r="14" spans="1:8">
      <c r="A14" s="3" t="s">
        <v>1475</v>
      </c>
      <c r="B14" s="3" t="s">
        <v>194</v>
      </c>
      <c r="C14" s="3">
        <v>0.56</v>
      </c>
    </row>
    <row r="15" spans="1:8">
      <c r="A15" s="3" t="s">
        <v>1476</v>
      </c>
      <c r="B15" s="3" t="s">
        <v>1477</v>
      </c>
      <c r="C15" s="3">
        <v>25</v>
      </c>
      <c r="H15" s="4"/>
    </row>
    <row r="16" spans="1:8">
      <c r="A16" s="3" t="s">
        <v>1478</v>
      </c>
      <c r="B16" s="3" t="s">
        <v>1477</v>
      </c>
      <c r="C16" s="3">
        <v>85</v>
      </c>
      <c r="H16" s="4"/>
    </row>
    <row r="17" spans="1:3">
      <c r="A17" s="3" t="s">
        <v>1479</v>
      </c>
      <c r="B17" s="3" t="s">
        <v>194</v>
      </c>
      <c r="C17" s="3">
        <v>0.2</v>
      </c>
    </row>
    <row r="18" spans="1:3">
      <c r="A18" s="3" t="s">
        <v>1480</v>
      </c>
      <c r="B18" s="3" t="s">
        <v>194</v>
      </c>
      <c r="C18" s="3">
        <v>0.18</v>
      </c>
    </row>
    <row r="19" spans="1:3">
      <c r="A19" s="3" t="s">
        <v>1481</v>
      </c>
      <c r="B19" s="3" t="s">
        <v>194</v>
      </c>
      <c r="C19" s="3">
        <v>0.3</v>
      </c>
    </row>
    <row r="20" spans="1:3">
      <c r="A20" s="3" t="s">
        <v>1482</v>
      </c>
      <c r="B20" s="3" t="s">
        <v>194</v>
      </c>
      <c r="C20" s="3">
        <v>0.8</v>
      </c>
    </row>
    <row r="21" spans="1:3">
      <c r="A21" s="3" t="s">
        <v>1483</v>
      </c>
      <c r="B21" s="3" t="s">
        <v>194</v>
      </c>
      <c r="C21" s="3">
        <v>220</v>
      </c>
    </row>
    <row r="22" spans="1:3">
      <c r="A22" s="3" t="s">
        <v>1484</v>
      </c>
      <c r="B22" s="3" t="s">
        <v>1471</v>
      </c>
      <c r="C22" s="3">
        <v>80</v>
      </c>
    </row>
    <row r="23" spans="1:3">
      <c r="A23" s="3" t="s">
        <v>1485</v>
      </c>
      <c r="B23" s="3" t="s">
        <v>194</v>
      </c>
      <c r="C23" s="3">
        <v>0.15</v>
      </c>
    </row>
    <row r="24" spans="1:3">
      <c r="A24" s="3" t="s">
        <v>1486</v>
      </c>
      <c r="B24" s="3" t="s">
        <v>194</v>
      </c>
      <c r="C24" s="3">
        <v>0.1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铝成本</vt:lpstr>
      <vt:lpstr>铝计算</vt:lpstr>
      <vt:lpstr>木成本</vt:lpstr>
      <vt:lpstr>华健开模汇总表</vt:lpstr>
      <vt:lpstr>丝吉利娅五金价格</vt:lpstr>
      <vt:lpstr>索宾柯价格</vt:lpstr>
      <vt:lpstr>隔热条价格</vt:lpstr>
      <vt:lpstr>胶条价格</vt:lpstr>
      <vt:lpstr>赛遨价格</vt:lpstr>
      <vt:lpstr>螺丝价格</vt:lpstr>
      <vt:lpstr>木材价格</vt:lpstr>
      <vt:lpstr>其他价格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杨晓彤</cp:lastModifiedBy>
  <dcterms:created xsi:type="dcterms:W3CDTF">2015-06-05T18:19:00Z</dcterms:created>
  <cp:lastPrinted>2023-10-17T03:45:00Z</cp:lastPrinted>
  <dcterms:modified xsi:type="dcterms:W3CDTF">2026-06-18T06:52:27Z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D79563236B0A427EB574AC58260C0D3E_13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